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xiliar" sheetId="1" r:id="rId4"/>
    <sheet state="visible" name="Planilha de pontuação" sheetId="2" r:id="rId5"/>
  </sheets>
  <definedNames/>
  <calcPr/>
  <extLst>
    <ext uri="GoogleSheetsCustomDataVersion2">
      <go:sheetsCustomData xmlns:go="http://customooxmlschemas.google.com/" r:id="rId6" roundtripDataChecksum="GPbGEd0EK07oHSpXq2JQdmmS/H235IyygNM5aqAUIe8="/>
    </ext>
  </extLst>
</workbook>
</file>

<file path=xl/sharedStrings.xml><?xml version="1.0" encoding="utf-8"?>
<sst xmlns="http://schemas.openxmlformats.org/spreadsheetml/2006/main" count="147" uniqueCount="108">
  <si>
    <r>
      <rPr>
        <rFont val="Cambria"/>
        <b/>
        <color rgb="FF000000"/>
        <sz val="14.0"/>
      </rPr>
      <t xml:space="preserve">Anexo I - Tabela de Pontuação </t>
    </r>
    <r>
      <rPr>
        <rFont val="Cambria"/>
        <b/>
        <color rgb="FFB7B7B7"/>
        <sz val="14.0"/>
      </rPr>
      <t>(NÃO ALTERAR ESTA ABA)</t>
    </r>
  </si>
  <si>
    <t>Grupo A: Ensino na Pós-Graduação</t>
  </si>
  <si>
    <t>A.1 Disciplina obrigatória lecionada no PROFICAM (pontos por crédito)*</t>
  </si>
  <si>
    <t>Grupo B: Orientações concluídas</t>
  </si>
  <si>
    <t>B1. Orientação de Doutorado Concluída em outro Programa</t>
  </si>
  <si>
    <t>B2. Orientação de Mestrado Concluída no PROFICAM</t>
  </si>
  <si>
    <t>B3. Orientação de Mestrado Concluída em outro Programa</t>
  </si>
  <si>
    <t>B4. Co-orientação de Doutorado Concluída em outro Programa</t>
  </si>
  <si>
    <t>B5. Co-orientação de Mestrado Concluída no PROFICAM</t>
  </si>
  <si>
    <t>B6. Co-orientação de Mestrado Concluída em outro Programa</t>
  </si>
  <si>
    <t>B7. Orientação de projeto de Iniciação Científica comprovado (Termo de outorga de bolsa, Termo de compromisso de IC, etc)</t>
  </si>
  <si>
    <t>Grupo C: Produção bibliográfica (Consultar os percentis Scopus ou Web of Science: https://www.scopus.com/sources.uri ou https://wos-journal.info)</t>
  </si>
  <si>
    <t>C1. Artigo em periódico com percentil &gt;=87,5%</t>
  </si>
  <si>
    <t>C2. Artigo em periódico com percentil &gt;=75%</t>
  </si>
  <si>
    <t>C3. Artigo em periódico com percentil &gt;=62,5%</t>
  </si>
  <si>
    <t>C4. Artigo em periódico com percentil &gt;=50%</t>
  </si>
  <si>
    <t>C5. Artigo em periódico com percentil &gt;=37,5%</t>
  </si>
  <si>
    <t>C6. Artigo em periódico com percentil &gt;=25%</t>
  </si>
  <si>
    <t>C7. Artigo em periódico com percentil &gt;=12,5%</t>
  </si>
  <si>
    <t>C8. Artigo em periódico com percentil &lt;12,5%</t>
  </si>
  <si>
    <t>C9. Artigo em conferência Nacional</t>
  </si>
  <si>
    <t>C10. Artigo em conferência Internacional</t>
  </si>
  <si>
    <t>Grupo D: Atividades de pesquisa, coordenação, produção técnica e editoria (mediante comprovação)</t>
  </si>
  <si>
    <t>D1. Bolsista de produtividade (PQ ou DT) (por ano)</t>
  </si>
  <si>
    <t>D2. Submissão de projeto de pesquisa ou de desenvolvimento tecnológico com evidência documental, como coordenador (CNPq, CAPES, FAPEMIG, FINEP, BNDES ). (por ano)</t>
  </si>
  <si>
    <t>D3. Coordenação de projeto de pesquisa ou de desenvolvimento tecnológico aprovado por agências de pesquisa (CNPq, CAPES, FAPEMIG, FINEP, BNDES )(por ano)</t>
  </si>
  <si>
    <t>D4. Participação em projeto de pesquisa ou de desenvolvimento tecnológico internacional (por ano)</t>
  </si>
  <si>
    <t>D5. Acordos de cooperação internacional: co-tutela, mestrado e doutorado sanduíche</t>
  </si>
  <si>
    <t>D6. Editoria chefe em revista qualificada da área (por ano)</t>
  </si>
  <si>
    <t>D7. Membro de corpo editorial em revista qualificada da área (por ano)</t>
  </si>
  <si>
    <t>D8. Editoria de livro, catálogo, coletânea, enciclopédia ou anais de eventos (por ano)</t>
  </si>
  <si>
    <t>D9. Membro de comitê técnico em eventos nacionais (por ano)</t>
  </si>
  <si>
    <t>D10. Membro de comitê técnico em eventos internacionais (por ano)</t>
  </si>
  <si>
    <t>D11. Estágio de Pós-Doutoramento (por quadriênio)</t>
  </si>
  <si>
    <t>D12. Software com resgistro (comprovado)</t>
  </si>
  <si>
    <t>D13. Patente Depositada (comprovado), tendo uma ICT como titular</t>
  </si>
  <si>
    <t>D14. Patente Concedida (comprovado), tendo uma ICT como titular</t>
  </si>
  <si>
    <t>D15. Patente Licenciada (comprovado), tendo uma ICT como titular</t>
  </si>
  <si>
    <t>D16. Livro Publicado (área Engenharia IV com isbn)</t>
  </si>
  <si>
    <t>D17. Capítulo de livro (área Engenharia IV com isbn)</t>
  </si>
  <si>
    <t>D18. Criação de Empresa ou Organização Social Inovadora/Spin Offs.</t>
  </si>
  <si>
    <t>D19. Processo/Técnica/Produto/Material não patenteável</t>
  </si>
  <si>
    <t>D20. Topografia de circuito integrado</t>
  </si>
  <si>
    <t>D21. Participação como membro de projetos de PDI</t>
  </si>
  <si>
    <t>D22. Coordenar projeto de PDI financiados por outras insituições</t>
  </si>
  <si>
    <t>D23. Produto bibliográfico (artigo publicado em revista técnica ou artigo em jornal ou revista de divulgação)</t>
  </si>
  <si>
    <t>D24. Relatório técnico conclusivo (relatório técnico conclusivo per si)</t>
  </si>
  <si>
    <t xml:space="preserve">D25. Base de dados técnico-científica </t>
  </si>
  <si>
    <t>D26. Produtos/Processos em sigilo (comprovado por interesse declarado do setor empresarial em produção sob sigilo ou instrumentos de transferência de tecnologia elaborados)</t>
  </si>
  <si>
    <t>D27. Coordenação de laboratório de pesquisa ou de ensino</t>
  </si>
  <si>
    <t>D28. Direção de Sociedade Científica</t>
  </si>
  <si>
    <t>D29. Membro da Diretoria de Sociedade Científica</t>
  </si>
  <si>
    <t>D30. Assessoria Ad-Hoc de Órgãos de Fomento</t>
  </si>
  <si>
    <t>Grupo E: Atividades administrativas</t>
  </si>
  <si>
    <t>E1. Coordenação do Programa (por ano)</t>
  </si>
  <si>
    <t>E2. Membro do colegiado do Programa (por ano)</t>
  </si>
  <si>
    <t>E3. Membro de comissão do Programa (por ano)</t>
  </si>
  <si>
    <t>Multiplicadores</t>
  </si>
  <si>
    <t>M1. Artigos com participação de discentes do Programa</t>
  </si>
  <si>
    <t>Saturação</t>
  </si>
  <si>
    <t>Grupo A</t>
  </si>
  <si>
    <t>Grupo E</t>
  </si>
  <si>
    <t>Nome e Sobrenome aqui</t>
  </si>
  <si>
    <t>Link do Lattes aqui</t>
  </si>
  <si>
    <t>Anexo I - Tabela de Pontuação</t>
  </si>
  <si>
    <t>2020 (licença maternidade)</t>
  </si>
  <si>
    <t>Total</t>
  </si>
  <si>
    <t>Anotações</t>
  </si>
  <si>
    <t>A1. Crédito de disciplinas lecionadas no Programa (disciplinas divididas, dividir os créditos pela quantidade de docentes)*</t>
  </si>
  <si>
    <t>* Se o docente lecionou uma disciplina de 45horas = 3 créditos, isso equivale a 3 pontos. Comprovar via declaração de encargos no MinhaUFOP ou declaração da secretaria emitida pela secretaria caso não tenha acesso ao sistema.</t>
  </si>
  <si>
    <t>Total A</t>
  </si>
  <si>
    <t xml:space="preserve">Grupo B: Orientações concluídas </t>
  </si>
  <si>
    <t>* Comprovar via declaração de encargos no MinhaUFOP ou folha de aprovação da dissertação.</t>
  </si>
  <si>
    <t>B.1 Orientação de Doutorado Concluída em outro Programa</t>
  </si>
  <si>
    <t>B.2 Orientação de Mestrado Concluída no PROFICAM</t>
  </si>
  <si>
    <t>Total B</t>
  </si>
  <si>
    <t>Coloque a enumeração dos artigos do Lattes, separados por vírgula, dentro das células dos respectivos anos. Para artigos com discente, comente no campo de anotações. Não é preciso comprovar artigos, desde que eles constem no Lattes.</t>
  </si>
  <si>
    <t>Grupo C: Produção bibliográfica (indicar quantidade numericamente)</t>
  </si>
  <si>
    <t>Sem Discente PROFICAM</t>
  </si>
  <si>
    <t>Com Discente PROFICAM</t>
  </si>
  <si>
    <t>C1. Artigo em periódico com percentil Scopus &gt;=87,5%</t>
  </si>
  <si>
    <t>C2. Artigo em periódico com percentil Scopus &gt;=75%</t>
  </si>
  <si>
    <t>C3. Artigo em periódico com percentil Scopus &gt;=62,5%</t>
  </si>
  <si>
    <t>C4. Artigo em periódico com percentil Scopus &gt;=50%</t>
  </si>
  <si>
    <t>C5. Artigo em periódico com percentil Scopus &gt;=37,5%</t>
  </si>
  <si>
    <t>C6. Artigo em periódico com percentil Scopus &gt;=25%</t>
  </si>
  <si>
    <t>C7. Artigo em periódico com percentil Scopus &gt;=12,5%</t>
  </si>
  <si>
    <t>C8. Artigo em periódico com percentil Scopus &lt;12,5%</t>
  </si>
  <si>
    <t>Total C</t>
  </si>
  <si>
    <t>Grupo D: Atividades de pesquisa, coordenação, produção técnica e editoria (indicar quantidade numericamente)</t>
  </si>
  <si>
    <t>D2. Submissão de projeto de pesquisa com evidência documental, como coordenador (CNPq, CAPES, FAPEMIG, FINEP, BNDES ) (por submissão)</t>
  </si>
  <si>
    <t>Apenas submissão, não implica em ser contemplado. Anexar comprobatórios.</t>
  </si>
  <si>
    <t>D3. Coordenação de projeto de pesquisa  aprovado por agências de pesquisa (CNPq, CAPES, FAPEMIG, FINEP, BNDES )(por projeto)</t>
  </si>
  <si>
    <t>Favor não incluir aqui projeto de bolsas de produtividade (Pq ou Dt). Anexar comprobatórios.</t>
  </si>
  <si>
    <t>D4. Participação em projeto  de pesquisa internacional (por projeto)</t>
  </si>
  <si>
    <t>D5. Acordos de cooperação internacional: co-tutela, mestrado e doutorado sanduíche (Orientador ou Coorientador)</t>
  </si>
  <si>
    <t>D9. Membro de comitê técnico em eventos nacionais (por evento)</t>
  </si>
  <si>
    <t>D10. Membro de comitê técnico em eventos internacionais (por evento)</t>
  </si>
  <si>
    <t>D12.  Software com registro (comprovado)</t>
  </si>
  <si>
    <t>D23. Produto bibliográfico (artigo publicado em revista técnica ou artigo em jornal ou revista de divulgação )</t>
  </si>
  <si>
    <t>D25. Base de dados técnico-científica (comprovado)</t>
  </si>
  <si>
    <t>Total D</t>
  </si>
  <si>
    <t>Grupo E: Atividades administrativas (indicar quantidade numericamente)</t>
  </si>
  <si>
    <t>E1. Coordenação do programa (por ano)</t>
  </si>
  <si>
    <t>E2. Membro do colegiado do programa (por ano)</t>
  </si>
  <si>
    <t>E3. Membro de comissão do programa (por ano)</t>
  </si>
  <si>
    <t>Total E</t>
  </si>
  <si>
    <t>Pontuação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</si>
</sst>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</font>
    <font>
      <b/>
      <sz val="14.0"/>
      <color rgb="FF000000"/>
      <name val="Cambria"/>
    </font>
    <font>
      <b/>
      <sz val="10.0"/>
      <color rgb="FF000000"/>
      <name val="Helvetica Neue"/>
    </font>
    <font>
      <b/>
      <color rgb="FFFF0000"/>
      <name val="Arial"/>
    </font>
    <font>
      <b/>
      <color rgb="FF000000"/>
      <name val="Arial"/>
    </font>
    <font>
      <b/>
      <sz val="11.0"/>
      <color rgb="FF000000"/>
      <name val="Helvetica Neue"/>
    </font>
    <font>
      <sz val="12.0"/>
      <color rgb="FF000000"/>
      <name val="Cambria"/>
    </font>
    <font>
      <b/>
      <sz val="11.0"/>
      <color theme="1"/>
      <name val="Helvetica Neue"/>
    </font>
    <font>
      <b/>
      <sz val="12.0"/>
      <color rgb="FF000000"/>
      <name val="Cambria"/>
    </font>
    <font>
      <sz val="12.0"/>
      <color rgb="FF000000"/>
      <name val="Helvetica Neue"/>
    </font>
    <font>
      <sz val="10.0"/>
      <color rgb="FF000000"/>
      <name val="Helvetica Neue"/>
    </font>
    <font>
      <b/>
      <sz val="12.0"/>
      <color rgb="FF000000"/>
      <name val="Helvetica Neue"/>
    </font>
    <font/>
    <font>
      <b/>
      <sz val="10.0"/>
      <color theme="1"/>
      <name val="Helvetica Neue"/>
    </font>
    <font>
      <sz val="11.0"/>
      <color theme="1"/>
      <name val="Helvetica Neue"/>
    </font>
    <font>
      <b/>
      <sz val="10.0"/>
      <color rgb="FF0000FF"/>
      <name val="Helvetica Neue"/>
    </font>
    <font>
      <i/>
      <sz val="10.0"/>
      <color rgb="FF000000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47">
    <border/>
    <border>
      <left style="hair">
        <color rgb="FF000000"/>
      </left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/>
      <bottom style="hair">
        <color rgb="FF000000"/>
      </bottom>
    </border>
    <border>
      <right style="thick">
        <color rgb="FF000000"/>
      </right>
      <top/>
      <bottom style="hair">
        <color rgb="FF000000"/>
      </bottom>
    </border>
    <border>
      <left/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thick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hair">
        <color rgb="FF000000"/>
      </right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top style="hair">
        <color rgb="FF000000"/>
      </top>
      <bottom style="hair">
        <color rgb="FF000000"/>
      </bottom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ck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right style="hair">
        <color rgb="FF000000"/>
      </right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right style="thick">
        <color rgb="FF000000"/>
      </right>
      <top style="hair">
        <color rgb="FF000000"/>
      </top>
    </border>
    <border>
      <right style="thick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ck">
        <color rgb="FF000000"/>
      </left>
      <right style="hair">
        <color rgb="FF000000"/>
      </right>
      <top style="hair">
        <color rgb="FF000000"/>
      </top>
    </border>
    <border>
      <left/>
      <right/>
      <bottom/>
    </border>
    <border>
      <left/>
    </border>
    <border>
      <left/>
      <right style="thick">
        <color rgb="FF000000"/>
      </right>
    </border>
    <border>
      <right style="hair">
        <color rgb="FF000000"/>
      </right>
      <top/>
      <bottom/>
    </border>
    <border>
      <bottom style="hair">
        <color rgb="FF000000"/>
      </bottom>
    </border>
    <border>
      <right style="thick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2" fontId="4" numFmtId="49" xfId="0" applyAlignment="1" applyFill="1" applyFont="1" applyNumberFormat="1">
      <alignment horizontal="center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0" fontId="5" numFmtId="0" xfId="0" applyFont="1"/>
    <xf borderId="0" fillId="3" fontId="4" numFmtId="49" xfId="0" applyAlignment="1" applyFill="1" applyFont="1" applyNumberFormat="1">
      <alignment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4" numFmtId="0" xfId="0" applyAlignment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0" fillId="2" fontId="7" numFmtId="0" xfId="0" applyAlignment="1" applyFont="1">
      <alignment horizontal="center" readingOrder="0" shrinkToFit="0" vertical="bottom" wrapText="0"/>
    </xf>
    <xf borderId="0" fillId="0" fontId="4" numFmtId="49" xfId="0" applyAlignment="1" applyFont="1" applyNumberFormat="1">
      <alignment shrinkToFit="0" vertical="bottom" wrapText="1"/>
    </xf>
    <xf borderId="0" fillId="0" fontId="4" numFmtId="49" xfId="0" applyAlignment="1" applyFont="1" applyNumberFormat="1">
      <alignment shrinkToFit="0" vertical="bottom" wrapText="0"/>
    </xf>
    <xf borderId="0" fillId="3" fontId="4" numFmtId="49" xfId="0" applyAlignment="1" applyFont="1" applyNumberFormat="1">
      <alignment horizontal="left" readingOrder="0" shrinkToFit="0" vertical="top" wrapText="1"/>
    </xf>
    <xf borderId="0" fillId="3" fontId="4" numFmtId="49" xfId="0" applyAlignment="1" applyFont="1" applyNumberFormat="1">
      <alignment horizontal="left" shrinkToFit="0" vertical="top" wrapText="1"/>
    </xf>
    <xf borderId="0" fillId="3" fontId="4" numFmtId="49" xfId="0" applyAlignment="1" applyFont="1" applyNumberFormat="1">
      <alignment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2" fontId="9" numFmtId="49" xfId="0" applyAlignment="1" applyFont="1" applyNumberFormat="1">
      <alignment horizontal="center" shrinkToFit="0" vertical="bottom" wrapText="1"/>
    </xf>
    <xf borderId="0" fillId="2" fontId="2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2" fontId="9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readingOrder="0" shrinkToFit="0" vertical="bottom" wrapText="0"/>
    </xf>
    <xf borderId="0" fillId="0" fontId="10" numFmtId="0" xfId="0" applyAlignment="1" applyFont="1">
      <alignment horizontal="left" shrinkToFit="0" vertical="bottom" wrapText="0"/>
    </xf>
    <xf borderId="2" fillId="2" fontId="11" numFmtId="0" xfId="0" applyAlignment="1" applyBorder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shrinkToFit="0" vertical="top" wrapText="1"/>
    </xf>
    <xf borderId="3" fillId="0" fontId="13" numFmtId="0" xfId="0" applyAlignment="1" applyBorder="1" applyFont="1">
      <alignment horizontal="center" shrinkToFit="0" vertical="center" wrapText="0"/>
    </xf>
    <xf borderId="3" fillId="0" fontId="14" numFmtId="0" xfId="0" applyBorder="1" applyFont="1"/>
    <xf borderId="4" fillId="3" fontId="4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ill="1" applyFont="1">
      <alignment horizontal="center" shrinkToFit="0" vertical="center" wrapText="1"/>
    </xf>
    <xf borderId="7" fillId="0" fontId="14" numFmtId="0" xfId="0" applyBorder="1" applyFont="1"/>
    <xf borderId="8" fillId="3" fontId="4" numFmtId="0" xfId="0" applyAlignment="1" applyBorder="1" applyFont="1">
      <alignment horizontal="center" shrinkToFit="0" vertical="center" wrapText="1"/>
    </xf>
    <xf borderId="9" fillId="0" fontId="14" numFmtId="0" xfId="0" applyBorder="1" applyFont="1"/>
    <xf borderId="10" fillId="3" fontId="4" numFmtId="0" xfId="0" applyAlignment="1" applyBorder="1" applyFont="1">
      <alignment horizontal="center" shrinkToFit="0" vertical="center" wrapText="1"/>
    </xf>
    <xf borderId="11" fillId="3" fontId="4" numFmtId="49" xfId="0" applyAlignment="1" applyBorder="1" applyFont="1" applyNumberFormat="1">
      <alignment horizontal="center" shrinkToFit="0" vertical="center" wrapText="1"/>
    </xf>
    <xf borderId="4" fillId="3" fontId="4" numFmtId="49" xfId="0" applyAlignment="1" applyBorder="1" applyFont="1" applyNumberFormat="1">
      <alignment horizontal="center" shrinkToFit="0" vertical="center" wrapText="1"/>
    </xf>
    <xf borderId="5" fillId="3" fontId="15" numFmtId="49" xfId="0" applyAlignment="1" applyBorder="1" applyFont="1" applyNumberFormat="1">
      <alignment horizontal="center" shrinkToFit="0" vertical="center" wrapText="1"/>
    </xf>
    <xf borderId="6" fillId="3" fontId="4" numFmtId="49" xfId="0" applyAlignment="1" applyBorder="1" applyFont="1" applyNumberFormat="1">
      <alignment horizontal="center" shrinkToFit="0" vertical="center" wrapText="1"/>
    </xf>
    <xf borderId="12" fillId="0" fontId="14" numFmtId="0" xfId="0" applyBorder="1" applyFont="1"/>
    <xf borderId="13" fillId="3" fontId="16" numFmtId="0" xfId="0" applyAlignment="1" applyBorder="1" applyFont="1">
      <alignment shrinkToFit="0" vertical="top" wrapText="1"/>
    </xf>
    <xf borderId="14" fillId="3" fontId="12" numFmtId="0" xfId="0" applyAlignment="1" applyBorder="1" applyFont="1">
      <alignment shrinkToFit="0" vertical="top" wrapText="1"/>
    </xf>
    <xf borderId="14" fillId="0" fontId="12" numFmtId="0" xfId="0" applyAlignment="1" applyBorder="1" applyFont="1">
      <alignment shrinkToFit="0" vertical="top" wrapText="1"/>
    </xf>
    <xf borderId="15" fillId="2" fontId="4" numFmtId="49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2" fontId="12" numFmtId="0" xfId="0" applyAlignment="1" applyBorder="1" applyFont="1">
      <alignment horizontal="center" shrinkToFit="0" vertical="center" wrapText="1"/>
    </xf>
    <xf borderId="17" fillId="2" fontId="12" numFmtId="0" xfId="0" applyAlignment="1" applyBorder="1" applyFont="1">
      <alignment horizontal="center" shrinkToFit="0" vertical="center" wrapText="1"/>
    </xf>
    <xf borderId="18" fillId="0" fontId="14" numFmtId="0" xfId="0" applyBorder="1" applyFont="1"/>
    <xf borderId="19" fillId="2" fontId="12" numFmtId="0" xfId="0" applyAlignment="1" applyBorder="1" applyFont="1">
      <alignment horizontal="center" shrinkToFit="0" vertical="center" wrapText="1"/>
    </xf>
    <xf borderId="20" fillId="2" fontId="12" numFmtId="0" xfId="0" applyAlignment="1" applyBorder="1" applyFont="1">
      <alignment horizontal="center" shrinkToFit="0" vertical="center" wrapText="1"/>
    </xf>
    <xf borderId="15" fillId="2" fontId="12" numFmtId="0" xfId="0" applyAlignment="1" applyBorder="1" applyFont="1">
      <alignment horizontal="center" shrinkToFit="0" vertical="center" wrapText="1"/>
    </xf>
    <xf borderId="21" fillId="2" fontId="12" numFmtId="0" xfId="0" applyAlignment="1" applyBorder="1" applyFont="1">
      <alignment shrinkToFit="0" vertical="center" wrapText="1"/>
    </xf>
    <xf borderId="14" fillId="2" fontId="12" numFmtId="0" xfId="0" applyAlignment="1" applyBorder="1" applyFont="1">
      <alignment shrinkToFit="0" vertical="top" wrapText="1"/>
    </xf>
    <xf borderId="4" fillId="3" fontId="16" numFmtId="0" xfId="0" applyAlignment="1" applyBorder="1" applyFont="1">
      <alignment horizontal="right" shrinkToFit="0" vertical="top" wrapText="1"/>
    </xf>
    <xf borderId="22" fillId="3" fontId="16" numFmtId="0" xfId="0" applyAlignment="1" applyBorder="1" applyFont="1">
      <alignment horizontal="right" shrinkToFit="0" vertical="top" wrapText="1"/>
    </xf>
    <xf borderId="15" fillId="3" fontId="12" numFmtId="0" xfId="0" applyAlignment="1" applyBorder="1" applyFont="1">
      <alignment shrinkToFit="0" vertical="top" wrapText="1"/>
    </xf>
    <xf borderId="15" fillId="3" fontId="4" numFmtId="49" xfId="0" applyAlignment="1" applyBorder="1" applyFont="1" applyNumberFormat="1">
      <alignment shrinkToFit="0" vertical="center" wrapText="1"/>
    </xf>
    <xf borderId="15" fillId="3" fontId="4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24" fillId="0" fontId="12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25" fillId="0" fontId="17" numFmtId="0" xfId="0" applyAlignment="1" applyBorder="1" applyFont="1">
      <alignment shrinkToFit="0" vertical="center" wrapText="1"/>
    </xf>
    <xf borderId="23" fillId="0" fontId="14" numFmtId="0" xfId="0" applyBorder="1" applyFont="1"/>
    <xf borderId="24" fillId="0" fontId="14" numFmtId="0" xfId="0" applyBorder="1" applyFont="1"/>
    <xf borderId="15" fillId="3" fontId="4" numFmtId="0" xfId="0" applyAlignment="1" applyBorder="1" applyFont="1">
      <alignment shrinkToFit="0" vertical="center" wrapText="1"/>
    </xf>
    <xf borderId="2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shrinkToFit="0" vertical="center" wrapText="1"/>
    </xf>
    <xf borderId="15" fillId="0" fontId="12" numFmtId="0" xfId="0" applyAlignment="1" applyBorder="1" applyFont="1">
      <alignment shrinkToFit="0" vertical="top" wrapText="1"/>
    </xf>
    <xf borderId="23" fillId="2" fontId="12" numFmtId="0" xfId="0" applyAlignment="1" applyBorder="1" applyFont="1">
      <alignment horizontal="center" shrinkToFit="0" vertical="center" wrapText="1"/>
    </xf>
    <xf borderId="27" fillId="2" fontId="12" numFmtId="0" xfId="0" applyAlignment="1" applyBorder="1" applyFont="1">
      <alignment horizontal="center" shrinkToFit="0" vertical="center" wrapText="1"/>
    </xf>
    <xf borderId="24" fillId="2" fontId="12" numFmtId="0" xfId="0" applyAlignment="1" applyBorder="1" applyFont="1">
      <alignment horizontal="center" shrinkToFit="0" vertical="center" wrapText="1"/>
    </xf>
    <xf borderId="23" fillId="0" fontId="18" numFmtId="0" xfId="0" applyAlignment="1" applyBorder="1" applyFont="1">
      <alignment horizontal="center" shrinkToFit="0" vertical="center" wrapText="1"/>
    </xf>
    <xf borderId="15" fillId="0" fontId="18" numFmtId="0" xfId="0" applyAlignment="1" applyBorder="1" applyFont="1">
      <alignment horizontal="center" shrinkToFit="0" vertical="center" wrapText="1"/>
    </xf>
    <xf borderId="26" fillId="0" fontId="18" numFmtId="49" xfId="0" applyAlignment="1" applyBorder="1" applyFont="1" applyNumberFormat="1">
      <alignment shrinkToFit="0" vertical="center" wrapText="1"/>
    </xf>
    <xf borderId="24" fillId="0" fontId="12" numFmtId="0" xfId="0" applyAlignment="1" applyBorder="1" applyFont="1">
      <alignment shrinkToFit="0" vertical="top" wrapText="1"/>
    </xf>
    <xf borderId="28" fillId="0" fontId="12" numFmtId="0" xfId="0" applyAlignment="1" applyBorder="1" applyFont="1">
      <alignment horizontal="center" shrinkToFit="0" vertical="center" wrapText="1"/>
    </xf>
    <xf borderId="29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17" fillId="3" fontId="4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26" fillId="2" fontId="12" numFmtId="0" xfId="0" applyAlignment="1" applyBorder="1" applyFont="1">
      <alignment horizontal="center" shrinkToFit="0" vertical="center" wrapText="1"/>
    </xf>
    <xf borderId="30" fillId="2" fontId="12" numFmtId="0" xfId="0" applyAlignment="1" applyBorder="1" applyFont="1">
      <alignment horizontal="center" shrinkToFit="0" vertical="center" wrapText="1"/>
    </xf>
    <xf borderId="19" fillId="2" fontId="17" numFmtId="0" xfId="0" applyAlignment="1" applyBorder="1" applyFont="1">
      <alignment horizontal="center" shrinkToFit="0" vertical="center" wrapText="1"/>
    </xf>
    <xf borderId="31" fillId="2" fontId="12" numFmtId="0" xfId="0" applyAlignment="1" applyBorder="1" applyFont="1">
      <alignment horizontal="center" shrinkToFit="0" vertical="center" wrapText="1"/>
    </xf>
    <xf borderId="24" fillId="3" fontId="12" numFmtId="0" xfId="0" applyAlignment="1" applyBorder="1" applyFont="1">
      <alignment shrinkToFit="0" vertical="top" wrapText="1"/>
    </xf>
    <xf borderId="30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32" fillId="0" fontId="12" numFmtId="0" xfId="0" applyAlignment="1" applyBorder="1" applyFont="1">
      <alignment horizontal="center" shrinkToFit="0" vertical="center" wrapText="1"/>
    </xf>
    <xf borderId="33" fillId="0" fontId="12" numFmtId="0" xfId="0" applyAlignment="1" applyBorder="1" applyFont="1">
      <alignment horizontal="center" shrinkToFit="0" vertical="center" wrapText="1"/>
    </xf>
    <xf borderId="26" fillId="0" fontId="12" numFmtId="0" xfId="0" applyAlignment="1" applyBorder="1" applyFont="1">
      <alignment horizontal="left" shrinkToFit="0" vertical="center" wrapText="1"/>
    </xf>
    <xf borderId="15" fillId="0" fontId="12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34" fillId="0" fontId="12" numFmtId="0" xfId="0" applyAlignment="1" applyBorder="1" applyFont="1">
      <alignment horizontal="center" shrinkToFit="0" vertical="center" wrapText="1"/>
    </xf>
    <xf borderId="24" fillId="0" fontId="12" numFmtId="0" xfId="0" applyAlignment="1" applyBorder="1" applyFont="1">
      <alignment horizontal="left" shrinkToFit="0" vertical="center" wrapText="1"/>
    </xf>
    <xf borderId="35" fillId="3" fontId="4" numFmtId="49" xfId="0" applyAlignment="1" applyBorder="1" applyFont="1" applyNumberFormat="1">
      <alignment shrinkToFit="0" vertical="center" wrapText="1"/>
    </xf>
    <xf borderId="24" fillId="3" fontId="4" numFmtId="0" xfId="0" applyAlignment="1" applyBorder="1" applyFont="1">
      <alignment horizontal="center" shrinkToFit="0" vertical="center" wrapText="1"/>
    </xf>
    <xf borderId="23" fillId="3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36" fillId="0" fontId="12" numFmtId="0" xfId="0" applyAlignment="1" applyBorder="1" applyFont="1">
      <alignment shrinkToFit="0" vertical="center" wrapText="1"/>
    </xf>
    <xf borderId="28" fillId="0" fontId="12" numFmtId="0" xfId="0" applyAlignment="1" applyBorder="1" applyFont="1">
      <alignment shrinkToFit="0" vertical="top" wrapText="1"/>
    </xf>
    <xf borderId="35" fillId="0" fontId="12" numFmtId="0" xfId="0" applyAlignment="1" applyBorder="1" applyFont="1">
      <alignment shrinkToFit="0" vertical="top" wrapText="1"/>
    </xf>
    <xf borderId="37" fillId="2" fontId="7" numFmtId="0" xfId="0" applyAlignment="1" applyBorder="1" applyFont="1">
      <alignment horizontal="center" shrinkToFit="0" vertical="center" wrapText="1"/>
    </xf>
    <xf borderId="38" fillId="2" fontId="12" numFmtId="0" xfId="0" applyAlignment="1" applyBorder="1" applyFont="1">
      <alignment horizontal="center" shrinkToFit="0" vertical="center" wrapText="1"/>
    </xf>
    <xf borderId="39" fillId="2" fontId="12" numFmtId="0" xfId="0" applyAlignment="1" applyBorder="1" applyFont="1">
      <alignment horizontal="center" shrinkToFit="0" vertical="center" wrapText="1"/>
    </xf>
    <xf borderId="40" fillId="2" fontId="12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shrinkToFit="0" vertical="center" wrapText="1"/>
    </xf>
    <xf borderId="24" fillId="3" fontId="12" numFmtId="0" xfId="0" applyAlignment="1" applyBorder="1" applyFont="1">
      <alignment shrinkToFit="0" vertical="center" wrapText="1"/>
    </xf>
    <xf borderId="15" fillId="3" fontId="12" numFmtId="0" xfId="0" applyAlignment="1" applyBorder="1" applyFont="1">
      <alignment shrinkToFit="0" vertical="center" wrapText="1"/>
    </xf>
    <xf borderId="41" fillId="0" fontId="12" numFmtId="0" xfId="0" applyAlignment="1" applyBorder="1" applyFont="1">
      <alignment horizontal="center" shrinkToFit="0" vertical="center" wrapText="1"/>
    </xf>
    <xf borderId="42" fillId="0" fontId="14" numFmtId="0" xfId="0" applyBorder="1" applyFont="1"/>
    <xf borderId="21" fillId="0" fontId="12" numFmtId="0" xfId="0" applyAlignment="1" applyBorder="1" applyFont="1">
      <alignment shrinkToFit="0" vertical="center" wrapText="1"/>
    </xf>
    <xf borderId="0" fillId="0" fontId="4" numFmtId="49" xfId="0" applyAlignment="1" applyFont="1" applyNumberFormat="1">
      <alignment shrinkToFit="0" vertical="center" wrapText="1"/>
    </xf>
    <xf borderId="26" fillId="0" fontId="12" numFmtId="0" xfId="0" applyAlignment="1" applyBorder="1" applyFont="1">
      <alignment shrinkToFit="0" vertical="center" wrapText="1"/>
    </xf>
    <xf borderId="43" fillId="0" fontId="12" numFmtId="0" xfId="0" applyAlignment="1" applyBorder="1" applyFont="1">
      <alignment horizontal="center" shrinkToFit="0" vertical="center" wrapText="1"/>
    </xf>
    <xf borderId="33" fillId="0" fontId="14" numFmtId="0" xfId="0" applyBorder="1" applyFont="1"/>
    <xf borderId="44" fillId="3" fontId="4" numFmtId="49" xfId="0" applyAlignment="1" applyBorder="1" applyFont="1" applyNumberFormat="1">
      <alignment horizontal="left" shrinkToFit="0" vertical="center" wrapText="1"/>
    </xf>
    <xf borderId="17" fillId="0" fontId="16" numFmtId="0" xfId="0" applyAlignment="1" applyBorder="1" applyFont="1">
      <alignment horizontal="center" shrinkToFit="0" vertical="bottom" wrapText="1"/>
    </xf>
    <xf borderId="23" fillId="0" fontId="16" numFmtId="0" xfId="0" applyAlignment="1" applyBorder="1" applyFont="1">
      <alignment horizontal="center" shrinkToFit="0" vertical="bottom" wrapText="1"/>
    </xf>
    <xf borderId="14" fillId="3" fontId="4" numFmtId="0" xfId="0" applyAlignment="1" applyBorder="1" applyFont="1">
      <alignment shrinkToFit="0" vertical="center" wrapText="1"/>
    </xf>
    <xf borderId="41" fillId="0" fontId="14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5" fillId="2" fontId="12" numFmtId="0" xfId="0" applyAlignment="1" applyBorder="1" applyFont="1">
      <alignment horizontal="center" shrinkToFit="0" vertical="center" wrapText="1"/>
    </xf>
    <xf borderId="26" fillId="2" fontId="12" numFmtId="0" xfId="0" applyAlignment="1" applyBorder="1" applyFont="1">
      <alignment shrinkToFit="0" vertical="center" wrapText="1"/>
    </xf>
    <xf borderId="15" fillId="2" fontId="12" numFmtId="0" xfId="0" applyAlignment="1" applyBorder="1" applyFont="1">
      <alignment shrinkToFit="0" vertical="top" wrapText="1"/>
    </xf>
    <xf borderId="29" fillId="0" fontId="14" numFmtId="0" xfId="0" applyBorder="1" applyFont="1"/>
    <xf borderId="24" fillId="0" fontId="17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3" fillId="0" fontId="14" numFmtId="0" xfId="0" applyBorder="1" applyFont="1"/>
    <xf borderId="0" fillId="0" fontId="7" numFmtId="0" xfId="0" applyAlignment="1" applyFont="1">
      <alignment shrinkToFit="0" vertical="bottom" wrapText="0"/>
    </xf>
    <xf borderId="19" fillId="3" fontId="4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center" shrinkToFit="0" vertical="center" wrapText="1"/>
    </xf>
    <xf borderId="15" fillId="2" fontId="4" numFmtId="49" xfId="0" applyAlignment="1" applyBorder="1" applyFont="1" applyNumberFormat="1">
      <alignment horizontal="center" shrinkToFit="0" vertical="top" wrapText="1"/>
    </xf>
    <xf borderId="17" fillId="2" fontId="4" numFmtId="0" xfId="0" applyAlignment="1" applyBorder="1" applyFont="1">
      <alignment horizontal="center" readingOrder="0" shrinkToFit="0" vertical="top" wrapText="1"/>
    </xf>
    <xf borderId="17" fillId="2" fontId="4" numFmtId="49" xfId="0" applyAlignment="1" applyBorder="1" applyFont="1" applyNumberFormat="1">
      <alignment horizontal="center" shrinkToFit="0" vertical="top" wrapText="1"/>
    </xf>
    <xf borderId="15" fillId="2" fontId="4" numFmtId="49" xfId="0" applyAlignment="1" applyBorder="1" applyFont="1" applyNumberFormat="1">
      <alignment shrinkToFit="0" vertical="top" wrapText="1"/>
    </xf>
    <xf borderId="46" fillId="2" fontId="4" numFmtId="49" xfId="0" applyAlignment="1" applyBorder="1" applyFont="1" applyNumberFormat="1">
      <alignment shrinkToFit="0" vertical="top" wrapText="1"/>
    </xf>
    <xf borderId="20" fillId="2" fontId="12" numFmtId="0" xfId="0" applyAlignment="1" applyBorder="1" applyFont="1">
      <alignment shrinkToFit="0" vertical="top" wrapText="1"/>
    </xf>
    <xf borderId="15" fillId="0" fontId="12" numFmtId="0" xfId="0" applyAlignment="1" applyBorder="1" applyFon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>
        <color rgb="FF000000"/>
      </font>
      <fill>
        <patternFill patternType="solid">
          <fgColor rgb="FFFFE599"/>
          <bgColor rgb="FFFFE5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4.5"/>
    <col customWidth="1" min="3" max="3" width="4.88"/>
    <col customWidth="1" min="4" max="4" width="88.13"/>
    <col customWidth="1" min="6" max="6" width="17.0"/>
  </cols>
  <sheetData>
    <row r="1">
      <c r="F1" s="1"/>
      <c r="G1" s="2"/>
    </row>
    <row r="2">
      <c r="C2" s="3"/>
      <c r="D2" s="4" t="s">
        <v>0</v>
      </c>
      <c r="F2" s="1"/>
      <c r="G2" s="2"/>
    </row>
    <row r="3">
      <c r="C3" s="3"/>
      <c r="D3" s="4"/>
    </row>
    <row r="4">
      <c r="C4" s="3"/>
      <c r="D4" s="5" t="s">
        <v>1</v>
      </c>
      <c r="E4" s="6"/>
      <c r="G4" s="7"/>
    </row>
    <row r="5">
      <c r="C5" s="3"/>
      <c r="D5" s="8" t="s">
        <v>2</v>
      </c>
      <c r="E5" s="9">
        <v>1.5</v>
      </c>
      <c r="G5" s="7"/>
    </row>
    <row r="6">
      <c r="C6" s="3"/>
      <c r="D6" s="8"/>
      <c r="E6" s="9"/>
      <c r="G6" s="7"/>
    </row>
    <row r="7">
      <c r="C7" s="3"/>
      <c r="D7" s="10"/>
      <c r="E7" s="9"/>
    </row>
    <row r="8">
      <c r="C8" s="3"/>
      <c r="D8" s="5" t="s">
        <v>3</v>
      </c>
      <c r="E8" s="6"/>
    </row>
    <row r="9">
      <c r="C9" s="3"/>
      <c r="D9" s="8" t="s">
        <v>4</v>
      </c>
      <c r="E9" s="9">
        <v>3.0</v>
      </c>
    </row>
    <row r="10">
      <c r="C10" s="3"/>
      <c r="D10" s="8" t="s">
        <v>5</v>
      </c>
      <c r="E10" s="9">
        <v>5.0</v>
      </c>
    </row>
    <row r="11">
      <c r="C11" s="3"/>
      <c r="D11" s="8" t="s">
        <v>6</v>
      </c>
      <c r="E11" s="9">
        <v>1.5</v>
      </c>
    </row>
    <row r="12">
      <c r="C12" s="3"/>
      <c r="D12" s="8" t="s">
        <v>7</v>
      </c>
      <c r="E12" s="9">
        <v>1.5</v>
      </c>
    </row>
    <row r="13">
      <c r="C13" s="3"/>
      <c r="D13" s="8" t="s">
        <v>8</v>
      </c>
      <c r="E13" s="9">
        <v>2.5</v>
      </c>
    </row>
    <row r="14">
      <c r="C14" s="3"/>
      <c r="D14" s="8" t="s">
        <v>9</v>
      </c>
      <c r="E14" s="9">
        <v>0.75</v>
      </c>
    </row>
    <row r="15">
      <c r="C15" s="3"/>
      <c r="D15" s="10" t="s">
        <v>10</v>
      </c>
      <c r="E15" s="11">
        <v>0.5</v>
      </c>
    </row>
    <row r="16">
      <c r="C16" s="3"/>
      <c r="D16" s="10"/>
      <c r="E16" s="9"/>
    </row>
    <row r="17">
      <c r="C17" s="3"/>
      <c r="D17" s="5" t="s">
        <v>11</v>
      </c>
      <c r="E17" s="6"/>
    </row>
    <row r="18">
      <c r="C18" s="3"/>
      <c r="D18" s="8" t="s">
        <v>12</v>
      </c>
      <c r="E18" s="9">
        <v>20.0</v>
      </c>
    </row>
    <row r="19">
      <c r="C19" s="3"/>
      <c r="D19" s="8" t="s">
        <v>13</v>
      </c>
      <c r="E19" s="9">
        <v>17.0</v>
      </c>
    </row>
    <row r="20">
      <c r="C20" s="3"/>
      <c r="D20" s="8" t="s">
        <v>14</v>
      </c>
      <c r="E20" s="9">
        <v>14.0</v>
      </c>
    </row>
    <row r="21">
      <c r="C21" s="3"/>
      <c r="D21" s="8" t="s">
        <v>15</v>
      </c>
      <c r="E21" s="9">
        <v>10.0</v>
      </c>
    </row>
    <row r="22">
      <c r="C22" s="3"/>
      <c r="D22" s="8" t="s">
        <v>16</v>
      </c>
      <c r="E22" s="9">
        <v>7.0</v>
      </c>
    </row>
    <row r="23" ht="15.75" customHeight="1">
      <c r="C23" s="3"/>
      <c r="D23" s="8" t="s">
        <v>17</v>
      </c>
      <c r="E23" s="9">
        <v>5.0</v>
      </c>
    </row>
    <row r="24" ht="15.75" customHeight="1">
      <c r="C24" s="3"/>
      <c r="D24" s="8" t="s">
        <v>18</v>
      </c>
      <c r="E24" s="9">
        <v>3.0</v>
      </c>
    </row>
    <row r="25" ht="15.75" customHeight="1">
      <c r="C25" s="3"/>
      <c r="D25" s="8" t="s">
        <v>19</v>
      </c>
      <c r="E25" s="9">
        <v>2.0</v>
      </c>
    </row>
    <row r="26" ht="15.75" customHeight="1">
      <c r="C26" s="3"/>
      <c r="D26" s="8" t="s">
        <v>20</v>
      </c>
      <c r="E26" s="9">
        <v>2.0</v>
      </c>
    </row>
    <row r="27" ht="15.75" customHeight="1">
      <c r="C27" s="3"/>
      <c r="D27" s="8" t="s">
        <v>21</v>
      </c>
      <c r="E27" s="9">
        <v>4.0</v>
      </c>
    </row>
    <row r="28" ht="15.75" customHeight="1">
      <c r="C28" s="3"/>
    </row>
    <row r="29" ht="15.75" customHeight="1">
      <c r="C29" s="3"/>
      <c r="D29" s="10"/>
      <c r="E29" s="9"/>
    </row>
    <row r="30" ht="15.75" customHeight="1">
      <c r="C30" s="3"/>
      <c r="D30" s="12" t="s">
        <v>22</v>
      </c>
      <c r="E30" s="6"/>
    </row>
    <row r="31" ht="15.75" customHeight="1">
      <c r="C31" s="3"/>
      <c r="D31" s="8" t="s">
        <v>23</v>
      </c>
      <c r="E31" s="9">
        <v>7.0</v>
      </c>
    </row>
    <row r="32">
      <c r="C32" s="3"/>
      <c r="D32" s="8" t="s">
        <v>24</v>
      </c>
      <c r="E32" s="9">
        <v>1.0</v>
      </c>
    </row>
    <row r="33">
      <c r="C33" s="3"/>
      <c r="D33" s="8" t="s">
        <v>25</v>
      </c>
      <c r="E33" s="9">
        <v>5.0</v>
      </c>
    </row>
    <row r="34" ht="18.75" customHeight="1">
      <c r="C34" s="3"/>
      <c r="D34" s="13" t="s">
        <v>26</v>
      </c>
      <c r="E34" s="9">
        <v>4.0</v>
      </c>
    </row>
    <row r="35" ht="15.75" customHeight="1">
      <c r="C35" s="3"/>
      <c r="D35" s="14" t="s">
        <v>27</v>
      </c>
      <c r="E35" s="9">
        <v>4.0</v>
      </c>
    </row>
    <row r="36" ht="15.75" customHeight="1">
      <c r="C36" s="3"/>
      <c r="D36" s="14" t="s">
        <v>28</v>
      </c>
      <c r="E36" s="9">
        <v>3.0</v>
      </c>
    </row>
    <row r="37" ht="15.75" customHeight="1">
      <c r="C37" s="3"/>
      <c r="D37" s="14" t="s">
        <v>29</v>
      </c>
      <c r="E37" s="9">
        <v>1.5</v>
      </c>
    </row>
    <row r="38" ht="15.75" customHeight="1">
      <c r="C38" s="3"/>
      <c r="D38" s="14" t="s">
        <v>30</v>
      </c>
      <c r="E38" s="9">
        <v>4.0</v>
      </c>
    </row>
    <row r="39" ht="15.75" customHeight="1">
      <c r="C39" s="3"/>
      <c r="D39" s="14" t="s">
        <v>31</v>
      </c>
      <c r="E39" s="9">
        <v>3.0</v>
      </c>
    </row>
    <row r="40" ht="15.75" customHeight="1">
      <c r="C40" s="3"/>
      <c r="D40" s="14" t="s">
        <v>32</v>
      </c>
      <c r="E40" s="9">
        <v>4.0</v>
      </c>
    </row>
    <row r="41" ht="16.5" customHeight="1">
      <c r="C41" s="3"/>
      <c r="D41" s="14" t="s">
        <v>33</v>
      </c>
      <c r="E41" s="9">
        <v>2.0</v>
      </c>
    </row>
    <row r="42" ht="15.75" customHeight="1">
      <c r="C42" s="3"/>
      <c r="D42" s="15" t="s">
        <v>34</v>
      </c>
      <c r="E42" s="9">
        <v>3.0</v>
      </c>
    </row>
    <row r="43" ht="15.75" customHeight="1">
      <c r="C43" s="3"/>
      <c r="D43" s="16" t="s">
        <v>35</v>
      </c>
      <c r="E43" s="9">
        <v>6.0</v>
      </c>
    </row>
    <row r="44" ht="15.75" customHeight="1">
      <c r="C44" s="3"/>
      <c r="D44" s="16" t="s">
        <v>36</v>
      </c>
      <c r="E44" s="9">
        <v>17.0</v>
      </c>
    </row>
    <row r="45" ht="15.75" customHeight="1">
      <c r="C45" s="3"/>
      <c r="D45" s="16" t="s">
        <v>37</v>
      </c>
      <c r="E45" s="9">
        <v>20.0</v>
      </c>
    </row>
    <row r="46" ht="15.75" customHeight="1">
      <c r="C46" s="3"/>
      <c r="D46" s="8" t="s">
        <v>38</v>
      </c>
      <c r="E46" s="9">
        <v>15.0</v>
      </c>
    </row>
    <row r="47" ht="15.75" customHeight="1">
      <c r="C47" s="3"/>
      <c r="D47" s="8" t="s">
        <v>39</v>
      </c>
      <c r="E47" s="9">
        <v>2.0</v>
      </c>
    </row>
    <row r="48" ht="15.75" customHeight="1">
      <c r="C48" s="3"/>
      <c r="D48" s="8" t="s">
        <v>40</v>
      </c>
      <c r="E48" s="9">
        <v>10.0</v>
      </c>
    </row>
    <row r="49" ht="15.75" customHeight="1">
      <c r="C49" s="3"/>
      <c r="D49" s="8" t="s">
        <v>41</v>
      </c>
      <c r="E49" s="9">
        <v>1.0</v>
      </c>
    </row>
    <row r="50" ht="15.75" customHeight="1">
      <c r="C50" s="3"/>
      <c r="D50" s="8" t="s">
        <v>42</v>
      </c>
      <c r="E50" s="9">
        <v>5.0</v>
      </c>
    </row>
    <row r="51" ht="15.75" customHeight="1">
      <c r="C51" s="3"/>
      <c r="D51" s="8" t="s">
        <v>43</v>
      </c>
      <c r="E51" s="9">
        <v>3.0</v>
      </c>
    </row>
    <row r="52" ht="15.75" customHeight="1">
      <c r="C52" s="3"/>
      <c r="D52" s="17" t="s">
        <v>44</v>
      </c>
      <c r="E52" s="18">
        <v>5.0</v>
      </c>
    </row>
    <row r="53" ht="25.5" customHeight="1">
      <c r="C53" s="3"/>
      <c r="D53" s="17" t="s">
        <v>45</v>
      </c>
      <c r="E53" s="9">
        <v>0.5</v>
      </c>
    </row>
    <row r="54" ht="21.0" customHeight="1">
      <c r="C54" s="3"/>
      <c r="D54" s="17" t="s">
        <v>46</v>
      </c>
      <c r="E54" s="9">
        <v>1.0</v>
      </c>
    </row>
    <row r="55" ht="19.5" customHeight="1">
      <c r="C55" s="3"/>
      <c r="D55" s="17" t="s">
        <v>47</v>
      </c>
      <c r="E55" s="9">
        <v>3.0</v>
      </c>
    </row>
    <row r="56" ht="25.5" customHeight="1">
      <c r="C56" s="3"/>
      <c r="D56" s="17" t="s">
        <v>48</v>
      </c>
      <c r="E56" s="9">
        <v>4.0</v>
      </c>
    </row>
    <row r="57" ht="20.25" customHeight="1">
      <c r="C57" s="3"/>
      <c r="D57" s="17" t="s">
        <v>49</v>
      </c>
      <c r="E57" s="18">
        <v>2.0</v>
      </c>
    </row>
    <row r="58" ht="21.0" customHeight="1">
      <c r="C58" s="3"/>
      <c r="D58" s="17" t="s">
        <v>50</v>
      </c>
      <c r="E58" s="18">
        <v>3.0</v>
      </c>
    </row>
    <row r="59" ht="17.25" customHeight="1">
      <c r="C59" s="3"/>
      <c r="D59" s="17" t="s">
        <v>51</v>
      </c>
      <c r="E59" s="18">
        <v>1.0</v>
      </c>
    </row>
    <row r="60" ht="18.0" customHeight="1">
      <c r="C60" s="3"/>
      <c r="D60" s="17" t="s">
        <v>52</v>
      </c>
      <c r="E60" s="18">
        <v>1.0</v>
      </c>
    </row>
    <row r="61" ht="15.75" customHeight="1">
      <c r="C61" s="3"/>
      <c r="D61" s="8"/>
      <c r="E61" s="9"/>
    </row>
    <row r="62" ht="15.75" customHeight="1">
      <c r="C62" s="3"/>
      <c r="D62" s="19" t="s">
        <v>53</v>
      </c>
      <c r="E62" s="20"/>
    </row>
    <row r="63" ht="15.75" customHeight="1">
      <c r="C63" s="3"/>
      <c r="D63" s="8" t="s">
        <v>54</v>
      </c>
      <c r="E63" s="9">
        <v>20.0</v>
      </c>
    </row>
    <row r="64" ht="15.75" customHeight="1">
      <c r="C64" s="3"/>
      <c r="D64" s="14" t="s">
        <v>55</v>
      </c>
      <c r="E64" s="9">
        <v>5.0</v>
      </c>
    </row>
    <row r="65" ht="15.75" customHeight="1">
      <c r="C65" s="3"/>
      <c r="D65" s="21" t="s">
        <v>56</v>
      </c>
      <c r="E65" s="1">
        <v>3.0</v>
      </c>
    </row>
    <row r="66" ht="15.75" customHeight="1">
      <c r="C66" s="3"/>
      <c r="D66" s="22"/>
    </row>
    <row r="67" ht="15.75" customHeight="1">
      <c r="C67" s="3"/>
      <c r="D67" s="23" t="s">
        <v>57</v>
      </c>
      <c r="E67" s="24"/>
    </row>
    <row r="68" ht="15.75" customHeight="1">
      <c r="C68" s="3"/>
      <c r="D68" s="21" t="s">
        <v>58</v>
      </c>
      <c r="E68" s="25">
        <v>3.0</v>
      </c>
    </row>
    <row r="69" ht="15.75" customHeight="1">
      <c r="C69" s="3"/>
      <c r="E69" s="26"/>
    </row>
    <row r="70" ht="15.75" customHeight="1">
      <c r="C70" s="3"/>
      <c r="D70" s="27" t="s">
        <v>59</v>
      </c>
      <c r="E70" s="24"/>
    </row>
    <row r="71" ht="15.75" customHeight="1">
      <c r="C71" s="3"/>
      <c r="D71" s="28" t="s">
        <v>60</v>
      </c>
      <c r="E71" s="29">
        <v>15.0</v>
      </c>
    </row>
    <row r="72" ht="15.75" customHeight="1">
      <c r="C72" s="3"/>
      <c r="D72" s="28" t="s">
        <v>61</v>
      </c>
      <c r="E72" s="29">
        <v>80.0</v>
      </c>
    </row>
    <row r="73" ht="15.75" customHeight="1">
      <c r="C73" s="3"/>
      <c r="D73" s="22"/>
    </row>
    <row r="74" ht="15.75" customHeight="1">
      <c r="C74" s="3"/>
      <c r="D74" s="30"/>
    </row>
    <row r="75" ht="15.75" customHeight="1">
      <c r="C75" s="3"/>
      <c r="D75" s="22"/>
    </row>
    <row r="76" ht="15.75" customHeight="1">
      <c r="C76" s="3"/>
      <c r="D76" s="22"/>
    </row>
    <row r="77" ht="15.75" customHeight="1">
      <c r="C77" s="3"/>
      <c r="D77" s="22"/>
    </row>
    <row r="78" ht="15.75" customHeight="1">
      <c r="C78" s="3"/>
      <c r="D78" s="31"/>
    </row>
    <row r="79" ht="15.75" customHeight="1">
      <c r="C79" s="3"/>
      <c r="D79" s="31"/>
    </row>
    <row r="80" ht="15.75" customHeight="1">
      <c r="C80" s="3"/>
      <c r="D80" s="22"/>
    </row>
    <row r="81" ht="15.75" customHeight="1">
      <c r="C81" s="3"/>
      <c r="D81" s="22"/>
    </row>
    <row r="82" ht="15.75" customHeight="1">
      <c r="C82" s="3"/>
      <c r="D82" s="22"/>
    </row>
    <row r="83" ht="15.75" customHeight="1">
      <c r="C83" s="3"/>
      <c r="D83" s="22"/>
    </row>
    <row r="84" ht="15.75" customHeight="1">
      <c r="C84" s="3"/>
      <c r="D84" s="22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46.25"/>
    <col customWidth="1" min="2" max="2" width="8.5"/>
    <col customWidth="1" min="3" max="3" width="11.63"/>
    <col customWidth="1" min="5" max="5" width="9.38"/>
    <col customWidth="1" min="6" max="6" width="9.88"/>
    <col customWidth="1" min="7" max="8" width="10.38"/>
    <col customWidth="1" min="9" max="9" width="10.25"/>
    <col customWidth="1" min="10" max="10" width="9.63"/>
    <col customWidth="1" min="11" max="11" width="10.0"/>
    <col customWidth="1" min="12" max="12" width="9.75"/>
    <col customWidth="1" min="13" max="13" width="9.63"/>
    <col customWidth="1" min="14" max="14" width="9.88"/>
    <col customWidth="1" min="15" max="15" width="10.63"/>
    <col customWidth="1" min="16" max="16" width="8.38"/>
    <col customWidth="1" min="17" max="17" width="11.25"/>
    <col customWidth="1" min="18" max="18" width="10.13"/>
    <col customWidth="1" min="19" max="19" width="10.25"/>
    <col customWidth="1" min="20" max="20" width="10.38"/>
    <col customWidth="1" min="21" max="21" width="10.88"/>
    <col customWidth="1" min="22" max="22" width="11.5"/>
    <col customWidth="1" min="23" max="34" width="14.38"/>
  </cols>
  <sheetData>
    <row r="1" ht="27.0" customHeight="1">
      <c r="A1" s="32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ht="27.0" customHeight="1">
      <c r="A2" s="32" t="s">
        <v>63</v>
      </c>
      <c r="B2" s="35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ht="15.0" customHeight="1">
      <c r="A3" s="37"/>
      <c r="B3" s="38"/>
      <c r="C3" s="39" t="s">
        <v>65</v>
      </c>
      <c r="D3" s="40"/>
      <c r="E3" s="41">
        <v>2021.0</v>
      </c>
      <c r="F3" s="42"/>
      <c r="G3" s="43">
        <v>2022.0</v>
      </c>
      <c r="H3" s="42"/>
      <c r="I3" s="43">
        <v>2023.0</v>
      </c>
      <c r="J3" s="42"/>
      <c r="K3" s="43">
        <v>2024.0</v>
      </c>
      <c r="L3" s="42"/>
      <c r="M3" s="43">
        <v>2025.0</v>
      </c>
      <c r="N3" s="42"/>
      <c r="O3" s="44"/>
      <c r="P3" s="45" t="s">
        <v>66</v>
      </c>
      <c r="Q3" s="46"/>
      <c r="R3" s="47" t="s">
        <v>67</v>
      </c>
      <c r="S3" s="48"/>
      <c r="T3" s="48"/>
      <c r="U3" s="48"/>
      <c r="V3" s="40"/>
      <c r="W3" s="49"/>
      <c r="X3" s="49"/>
      <c r="Y3" s="50"/>
      <c r="Z3" s="50"/>
      <c r="AA3" s="51"/>
      <c r="AB3" s="51"/>
      <c r="AC3" s="51"/>
      <c r="AD3" s="51"/>
      <c r="AE3" s="51"/>
      <c r="AF3" s="51"/>
      <c r="AG3" s="51"/>
      <c r="AH3" s="51"/>
    </row>
    <row r="4">
      <c r="A4" s="52" t="s">
        <v>1</v>
      </c>
      <c r="B4" s="53"/>
      <c r="C4" s="54"/>
      <c r="D4" s="54"/>
      <c r="E4" s="55"/>
      <c r="F4" s="56"/>
      <c r="G4" s="57"/>
      <c r="H4" s="56"/>
      <c r="I4" s="57"/>
      <c r="J4" s="56"/>
      <c r="K4" s="57"/>
      <c r="L4" s="56"/>
      <c r="M4" s="57"/>
      <c r="N4" s="57"/>
      <c r="O4" s="58"/>
      <c r="P4" s="59"/>
      <c r="Q4" s="59"/>
      <c r="R4" s="60"/>
      <c r="S4" s="61"/>
      <c r="T4" s="61"/>
      <c r="U4" s="61"/>
      <c r="V4" s="61"/>
      <c r="W4" s="62"/>
      <c r="X4" s="63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>
      <c r="A5" s="65" t="s">
        <v>68</v>
      </c>
      <c r="B5" s="66">
        <v>1.5</v>
      </c>
      <c r="C5" s="67"/>
      <c r="D5" s="56"/>
      <c r="E5" s="68"/>
      <c r="F5" s="56"/>
      <c r="G5" s="68"/>
      <c r="H5" s="56"/>
      <c r="I5" s="69"/>
      <c r="J5" s="56"/>
      <c r="K5" s="68"/>
      <c r="L5" s="56"/>
      <c r="M5" s="68"/>
      <c r="N5" s="56"/>
      <c r="O5" s="70"/>
      <c r="P5" s="71">
        <f>SUM(C5:N5)*$B5</f>
        <v>0</v>
      </c>
      <c r="Q5" s="71"/>
      <c r="R5" s="72" t="s">
        <v>69</v>
      </c>
      <c r="S5" s="73"/>
      <c r="T5" s="73"/>
      <c r="U5" s="73"/>
      <c r="V5" s="7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ht="19.5" customHeight="1">
      <c r="A6" s="75"/>
      <c r="B6" s="66"/>
      <c r="C6" s="67"/>
      <c r="D6" s="73"/>
      <c r="E6" s="73"/>
      <c r="F6" s="73"/>
      <c r="G6" s="73"/>
      <c r="H6" s="73"/>
      <c r="I6" s="73"/>
      <c r="J6" s="73"/>
      <c r="K6" s="73"/>
      <c r="L6" s="73"/>
      <c r="M6" s="68"/>
      <c r="N6" s="56"/>
      <c r="O6" s="76" t="s">
        <v>70</v>
      </c>
      <c r="P6" s="77">
        <f>P5</f>
        <v>0</v>
      </c>
      <c r="Q6" s="77"/>
      <c r="R6" s="78"/>
      <c r="S6" s="79"/>
      <c r="T6" s="79"/>
      <c r="U6" s="79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ht="25.5" customHeight="1">
      <c r="A7" s="52" t="s">
        <v>71</v>
      </c>
      <c r="B7" s="53"/>
      <c r="C7" s="55"/>
      <c r="D7" s="56"/>
      <c r="E7" s="80"/>
      <c r="F7" s="56"/>
      <c r="G7" s="57"/>
      <c r="H7" s="56"/>
      <c r="I7" s="57"/>
      <c r="J7" s="56"/>
      <c r="K7" s="57"/>
      <c r="L7" s="56"/>
      <c r="M7" s="57"/>
      <c r="N7" s="81"/>
      <c r="O7" s="82"/>
      <c r="P7" s="59"/>
      <c r="Q7" s="59"/>
      <c r="R7" s="72" t="s">
        <v>72</v>
      </c>
      <c r="S7" s="73"/>
      <c r="T7" s="73"/>
      <c r="U7" s="73"/>
      <c r="V7" s="7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ht="31.5" customHeight="1">
      <c r="A8" s="65" t="s">
        <v>73</v>
      </c>
      <c r="B8" s="66">
        <f>Auxiliar!E9</f>
        <v>3</v>
      </c>
      <c r="C8" s="67"/>
      <c r="D8" s="56"/>
      <c r="E8" s="68"/>
      <c r="F8" s="56"/>
      <c r="G8" s="68"/>
      <c r="H8" s="56"/>
      <c r="I8" s="68"/>
      <c r="J8" s="56"/>
      <c r="K8" s="83"/>
      <c r="L8" s="56"/>
      <c r="M8" s="83"/>
      <c r="N8" s="56"/>
      <c r="O8" s="70"/>
      <c r="P8" s="71">
        <f t="shared" ref="P8:P14" si="1">SUM(C8:N8)*$B8</f>
        <v>0</v>
      </c>
      <c r="Q8" s="84"/>
      <c r="R8" s="85"/>
      <c r="S8" s="86"/>
      <c r="T8" s="86"/>
      <c r="U8" s="86"/>
      <c r="V8" s="86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ht="31.5" customHeight="1">
      <c r="A9" s="8" t="s">
        <v>74</v>
      </c>
      <c r="B9" s="66">
        <f>Auxiliar!E10</f>
        <v>5</v>
      </c>
      <c r="C9" s="67"/>
      <c r="D9" s="56"/>
      <c r="E9" s="68"/>
      <c r="F9" s="56"/>
      <c r="G9" s="68"/>
      <c r="H9" s="56"/>
      <c r="I9" s="68"/>
      <c r="J9" s="56"/>
      <c r="K9" s="83"/>
      <c r="L9" s="56"/>
      <c r="M9" s="83"/>
      <c r="N9" s="56"/>
      <c r="O9" s="87"/>
      <c r="P9" s="71">
        <f t="shared" si="1"/>
        <v>0</v>
      </c>
      <c r="Q9" s="84"/>
      <c r="R9" s="85"/>
      <c r="S9" s="79"/>
      <c r="T9" s="79"/>
      <c r="U9" s="79"/>
      <c r="V9" s="79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ht="31.5" customHeight="1">
      <c r="A10" s="65" t="s">
        <v>6</v>
      </c>
      <c r="B10" s="66">
        <f>Auxiliar!E11</f>
        <v>1.5</v>
      </c>
      <c r="C10" s="67"/>
      <c r="D10" s="56"/>
      <c r="E10" s="68"/>
      <c r="F10" s="56"/>
      <c r="G10" s="68"/>
      <c r="H10" s="56"/>
      <c r="I10" s="68"/>
      <c r="J10" s="56"/>
      <c r="K10" s="83"/>
      <c r="L10" s="56"/>
      <c r="M10" s="83"/>
      <c r="N10" s="56"/>
      <c r="O10" s="88"/>
      <c r="P10" s="71">
        <f t="shared" si="1"/>
        <v>0</v>
      </c>
      <c r="Q10" s="84"/>
      <c r="R10" s="85"/>
      <c r="S10" s="79"/>
      <c r="T10" s="79"/>
      <c r="U10" s="79"/>
      <c r="V10" s="79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ht="31.5" customHeight="1">
      <c r="A11" s="8" t="s">
        <v>7</v>
      </c>
      <c r="B11" s="66">
        <f>Auxiliar!E12</f>
        <v>1.5</v>
      </c>
      <c r="C11" s="67"/>
      <c r="D11" s="56"/>
      <c r="E11" s="68"/>
      <c r="F11" s="56"/>
      <c r="G11" s="68"/>
      <c r="H11" s="56"/>
      <c r="I11" s="68"/>
      <c r="J11" s="56"/>
      <c r="K11" s="83"/>
      <c r="L11" s="56"/>
      <c r="M11" s="83"/>
      <c r="N11" s="56"/>
      <c r="O11" s="89"/>
      <c r="P11" s="71">
        <f t="shared" si="1"/>
        <v>0</v>
      </c>
      <c r="Q11" s="84"/>
      <c r="R11" s="85"/>
      <c r="S11" s="79"/>
      <c r="T11" s="79"/>
      <c r="U11" s="79"/>
      <c r="V11" s="79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ht="31.5" customHeight="1">
      <c r="A12" s="8" t="s">
        <v>8</v>
      </c>
      <c r="B12" s="66">
        <f>Auxiliar!E13</f>
        <v>2.5</v>
      </c>
      <c r="C12" s="67"/>
      <c r="D12" s="56"/>
      <c r="E12" s="68"/>
      <c r="F12" s="56"/>
      <c r="G12" s="68"/>
      <c r="H12" s="56"/>
      <c r="I12" s="68"/>
      <c r="J12" s="56"/>
      <c r="K12" s="83"/>
      <c r="L12" s="56"/>
      <c r="M12" s="83"/>
      <c r="N12" s="56"/>
      <c r="O12" s="70"/>
      <c r="P12" s="71">
        <f t="shared" si="1"/>
        <v>0</v>
      </c>
      <c r="Q12" s="84"/>
      <c r="R12" s="85"/>
      <c r="S12" s="86"/>
      <c r="T12" s="86"/>
      <c r="U12" s="86"/>
      <c r="V12" s="79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ht="31.5" customHeight="1">
      <c r="A13" s="8" t="s">
        <v>9</v>
      </c>
      <c r="B13" s="66">
        <f>Auxiliar!E14</f>
        <v>0.75</v>
      </c>
      <c r="C13" s="67"/>
      <c r="D13" s="56"/>
      <c r="E13" s="68"/>
      <c r="F13" s="56"/>
      <c r="G13" s="68"/>
      <c r="H13" s="56"/>
      <c r="I13" s="68"/>
      <c r="J13" s="56"/>
      <c r="K13" s="83"/>
      <c r="L13" s="56"/>
      <c r="M13" s="83"/>
      <c r="N13" s="56"/>
      <c r="O13" s="70"/>
      <c r="P13" s="71">
        <f t="shared" si="1"/>
        <v>0</v>
      </c>
      <c r="Q13" s="84"/>
      <c r="R13" s="85"/>
      <c r="S13" s="86"/>
      <c r="T13" s="86"/>
      <c r="U13" s="86"/>
      <c r="V13" s="86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ht="37.5" customHeight="1">
      <c r="A14" s="8" t="s">
        <v>10</v>
      </c>
      <c r="B14" s="66">
        <f>Auxiliar!E15</f>
        <v>0.5</v>
      </c>
      <c r="C14" s="67"/>
      <c r="D14" s="56"/>
      <c r="E14" s="68"/>
      <c r="F14" s="56"/>
      <c r="G14" s="68"/>
      <c r="H14" s="56"/>
      <c r="I14" s="68"/>
      <c r="J14" s="56"/>
      <c r="K14" s="83"/>
      <c r="L14" s="56"/>
      <c r="M14" s="83"/>
      <c r="N14" s="56"/>
      <c r="O14" s="70"/>
      <c r="P14" s="71">
        <f t="shared" si="1"/>
        <v>0</v>
      </c>
      <c r="Q14" s="84"/>
      <c r="R14" s="85"/>
      <c r="S14" s="86"/>
      <c r="T14" s="86"/>
      <c r="U14" s="86"/>
      <c r="V14" s="86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</row>
    <row r="15">
      <c r="A15" s="75"/>
      <c r="B15" s="90" t="str">
        <f>Auxiliar!E16</f>
        <v/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6" t="s">
        <v>75</v>
      </c>
      <c r="P15" s="77">
        <f>SUM(P8:P14)</f>
        <v>0</v>
      </c>
      <c r="Q15" s="77"/>
      <c r="R15" s="72" t="s">
        <v>76</v>
      </c>
      <c r="S15" s="73"/>
      <c r="T15" s="73"/>
      <c r="U15" s="73"/>
      <c r="V15" s="7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</row>
    <row r="16">
      <c r="A16" s="52" t="s">
        <v>77</v>
      </c>
      <c r="B16" s="91"/>
      <c r="C16" s="92" t="s">
        <v>78</v>
      </c>
      <c r="D16" s="93" t="s">
        <v>79</v>
      </c>
      <c r="E16" s="82" t="s">
        <v>78</v>
      </c>
      <c r="F16" s="93" t="s">
        <v>79</v>
      </c>
      <c r="G16" s="59" t="s">
        <v>78</v>
      </c>
      <c r="H16" s="93" t="s">
        <v>79</v>
      </c>
      <c r="I16" s="59" t="s">
        <v>78</v>
      </c>
      <c r="J16" s="93" t="s">
        <v>79</v>
      </c>
      <c r="K16" s="59" t="s">
        <v>78</v>
      </c>
      <c r="L16" s="93" t="s">
        <v>79</v>
      </c>
      <c r="M16" s="59" t="s">
        <v>78</v>
      </c>
      <c r="N16" s="93" t="s">
        <v>79</v>
      </c>
      <c r="O16" s="94"/>
      <c r="P16" s="73"/>
      <c r="Q16" s="73"/>
      <c r="R16" s="92">
        <f>E3</f>
        <v>2021</v>
      </c>
      <c r="S16" s="92">
        <f t="shared" ref="S16:V16" si="2">1+R16</f>
        <v>2022</v>
      </c>
      <c r="T16" s="92">
        <f t="shared" si="2"/>
        <v>2023</v>
      </c>
      <c r="U16" s="92">
        <f t="shared" si="2"/>
        <v>2024</v>
      </c>
      <c r="V16" s="95">
        <f t="shared" si="2"/>
        <v>2025</v>
      </c>
      <c r="W16" s="96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ht="31.5" customHeight="1">
      <c r="A17" s="65" t="s">
        <v>80</v>
      </c>
      <c r="B17" s="66">
        <f>Auxiliar!E18</f>
        <v>20</v>
      </c>
      <c r="C17" s="71"/>
      <c r="D17" s="97"/>
      <c r="E17" s="70"/>
      <c r="F17" s="97"/>
      <c r="G17" s="98"/>
      <c r="H17" s="99"/>
      <c r="I17" s="98"/>
      <c r="J17" s="99"/>
      <c r="K17" s="98"/>
      <c r="L17" s="99"/>
      <c r="M17" s="100"/>
      <c r="N17" s="101"/>
      <c r="O17" s="87"/>
      <c r="P17" s="71">
        <f>B17*(SUM(C17,E17,G17,I17,K17,M17)+(Auxiliar!E$68)*SUM(D17,F17,H17,J17,L17,N17))</f>
        <v>0</v>
      </c>
      <c r="Q17" s="71"/>
      <c r="R17" s="102"/>
      <c r="S17" s="103"/>
      <c r="T17" s="103"/>
      <c r="U17" s="103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</row>
    <row r="18" ht="31.5" customHeight="1">
      <c r="A18" s="65" t="s">
        <v>81</v>
      </c>
      <c r="B18" s="66">
        <f>Auxiliar!E19</f>
        <v>17</v>
      </c>
      <c r="C18" s="71"/>
      <c r="D18" s="97"/>
      <c r="E18" s="70"/>
      <c r="F18" s="97"/>
      <c r="G18" s="98"/>
      <c r="H18" s="99"/>
      <c r="I18" s="98"/>
      <c r="J18" s="99"/>
      <c r="K18" s="98"/>
      <c r="L18" s="99"/>
      <c r="M18" s="104"/>
      <c r="N18" s="105"/>
      <c r="O18" s="88"/>
      <c r="P18" s="71">
        <f>B18*(SUM(C18,E18,G18,I18,K18,M18)+(Auxiliar!E$68)*SUM(D18,F18,H18,J18,L18,N18))</f>
        <v>0</v>
      </c>
      <c r="Q18" s="71"/>
      <c r="R18" s="102"/>
      <c r="S18" s="103"/>
      <c r="T18" s="103"/>
      <c r="U18" s="103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</row>
    <row r="19" ht="31.5" customHeight="1">
      <c r="A19" s="65" t="s">
        <v>82</v>
      </c>
      <c r="B19" s="66">
        <f>Auxiliar!E20</f>
        <v>14</v>
      </c>
      <c r="C19" s="71"/>
      <c r="D19" s="97"/>
      <c r="E19" s="70"/>
      <c r="F19" s="97"/>
      <c r="G19" s="98"/>
      <c r="H19" s="99"/>
      <c r="I19" s="98"/>
      <c r="J19" s="99"/>
      <c r="K19" s="98"/>
      <c r="L19" s="99"/>
      <c r="M19" s="104"/>
      <c r="N19" s="105"/>
      <c r="O19" s="88"/>
      <c r="P19" s="71">
        <f>B19*(SUM(C19,E19,G19,I19,K19,M19)+(Auxiliar!E$68)*SUM(D19,F19,H19,J19,L19,N19))</f>
        <v>0</v>
      </c>
      <c r="Q19" s="71"/>
      <c r="R19" s="102"/>
      <c r="S19" s="103"/>
      <c r="T19" s="103"/>
      <c r="U19" s="103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</row>
    <row r="20" ht="31.5" customHeight="1">
      <c r="A20" s="65" t="s">
        <v>83</v>
      </c>
      <c r="B20" s="66">
        <f>Auxiliar!E21</f>
        <v>10</v>
      </c>
      <c r="C20" s="67"/>
      <c r="D20" s="97"/>
      <c r="E20" s="68"/>
      <c r="F20" s="97"/>
      <c r="G20" s="68"/>
      <c r="H20" s="99"/>
      <c r="I20" s="68"/>
      <c r="J20" s="99"/>
      <c r="K20" s="68"/>
      <c r="L20" s="99"/>
      <c r="M20" s="104"/>
      <c r="N20" s="105"/>
      <c r="O20" s="88"/>
      <c r="P20" s="71">
        <f>B20*(SUM(C20,E20,G20,I20,K20,M20)+(Auxiliar!E$68)*SUM(D20,F20,H20,J20,L20,N20))</f>
        <v>0</v>
      </c>
      <c r="Q20" s="71"/>
      <c r="R20" s="102"/>
      <c r="S20" s="106"/>
      <c r="T20" s="106"/>
      <c r="U20" s="106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</row>
    <row r="21" ht="31.5" customHeight="1">
      <c r="A21" s="65" t="s">
        <v>84</v>
      </c>
      <c r="B21" s="66">
        <f>Auxiliar!E22</f>
        <v>7</v>
      </c>
      <c r="C21" s="67"/>
      <c r="D21" s="97"/>
      <c r="E21" s="68"/>
      <c r="F21" s="97"/>
      <c r="G21" s="68"/>
      <c r="H21" s="99"/>
      <c r="I21" s="68"/>
      <c r="J21" s="99"/>
      <c r="K21" s="68"/>
      <c r="L21" s="99"/>
      <c r="M21" s="104"/>
      <c r="N21" s="105"/>
      <c r="O21" s="88"/>
      <c r="P21" s="71">
        <f>B21*(SUM(C21,E21,G21,I21,K21,M21)+(Auxiliar!E$68)*SUM(D21,F21,H21,J21,L21,N21))</f>
        <v>0</v>
      </c>
      <c r="Q21" s="71"/>
      <c r="R21" s="102"/>
      <c r="S21" s="106"/>
      <c r="T21" s="106"/>
      <c r="U21" s="106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</row>
    <row r="22" ht="31.5" customHeight="1">
      <c r="A22" s="65" t="s">
        <v>85</v>
      </c>
      <c r="B22" s="66">
        <f>Auxiliar!E23</f>
        <v>5</v>
      </c>
      <c r="C22" s="67"/>
      <c r="D22" s="97"/>
      <c r="E22" s="68"/>
      <c r="F22" s="97"/>
      <c r="G22" s="68"/>
      <c r="H22" s="99"/>
      <c r="I22" s="68"/>
      <c r="J22" s="99"/>
      <c r="K22" s="68"/>
      <c r="L22" s="99"/>
      <c r="M22" s="104"/>
      <c r="N22" s="105"/>
      <c r="O22" s="88"/>
      <c r="P22" s="71">
        <f>B22*(SUM(C22,E22,G22,I22,K22,M22)+(Auxiliar!E$68)*SUM(D22,F22,H22,J22,L22,N22))</f>
        <v>0</v>
      </c>
      <c r="Q22" s="71"/>
      <c r="R22" s="102"/>
      <c r="S22" s="106"/>
      <c r="T22" s="106"/>
      <c r="U22" s="106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</row>
    <row r="23" ht="31.5" customHeight="1">
      <c r="A23" s="65" t="s">
        <v>86</v>
      </c>
      <c r="B23" s="66">
        <f>Auxiliar!E24</f>
        <v>3</v>
      </c>
      <c r="C23" s="67"/>
      <c r="D23" s="97"/>
      <c r="E23" s="68"/>
      <c r="F23" s="97"/>
      <c r="G23" s="68"/>
      <c r="H23" s="99"/>
      <c r="I23" s="68"/>
      <c r="J23" s="99"/>
      <c r="K23" s="68"/>
      <c r="L23" s="99"/>
      <c r="M23" s="104"/>
      <c r="N23" s="105"/>
      <c r="O23" s="88"/>
      <c r="P23" s="71">
        <f>B23*(SUM(C23,E23,G23,I23,K23,M23)+(Auxiliar!E$68)*SUM(D23,F23,H23,J23,L23,N23))</f>
        <v>0</v>
      </c>
      <c r="Q23" s="71"/>
      <c r="R23" s="102"/>
      <c r="S23" s="106"/>
      <c r="T23" s="106"/>
      <c r="U23" s="106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</row>
    <row r="24" ht="31.5" customHeight="1">
      <c r="A24" s="107" t="s">
        <v>87</v>
      </c>
      <c r="B24" s="66">
        <f>Auxiliar!E25</f>
        <v>2</v>
      </c>
      <c r="C24" s="67"/>
      <c r="D24" s="97"/>
      <c r="E24" s="68"/>
      <c r="F24" s="97"/>
      <c r="G24" s="68"/>
      <c r="H24" s="99"/>
      <c r="I24" s="68"/>
      <c r="J24" s="99"/>
      <c r="K24" s="68"/>
      <c r="L24" s="99"/>
      <c r="M24" s="104"/>
      <c r="N24" s="105"/>
      <c r="O24" s="88"/>
      <c r="P24" s="71">
        <f>B24*(SUM(C24,E24,G24,I24,K24,M24)+(Auxiliar!E$68)*SUM(D24,F24,H24,J24,L24,N24))</f>
        <v>0</v>
      </c>
      <c r="Q24" s="71"/>
      <c r="R24" s="102"/>
      <c r="S24" s="106"/>
      <c r="T24" s="106"/>
      <c r="U24" s="106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</row>
    <row r="25" ht="31.5" customHeight="1">
      <c r="A25" s="8" t="s">
        <v>20</v>
      </c>
      <c r="B25" s="108">
        <f>Auxiliar!E26</f>
        <v>2</v>
      </c>
      <c r="C25" s="68"/>
      <c r="D25" s="99"/>
      <c r="E25" s="68"/>
      <c r="F25" s="97"/>
      <c r="G25" s="68"/>
      <c r="H25" s="99"/>
      <c r="I25" s="68"/>
      <c r="J25" s="99"/>
      <c r="K25" s="68"/>
      <c r="L25" s="99"/>
      <c r="M25" s="104"/>
      <c r="N25" s="105"/>
      <c r="O25" s="88"/>
      <c r="P25" s="71">
        <f>B25*(SUM(C25,E25,G25,I25,K25,M25)+(Auxiliar!E$68)*SUM(D25,F25,H25,J25,L25,N25))</f>
        <v>0</v>
      </c>
      <c r="Q25" s="71"/>
      <c r="R25" s="102"/>
      <c r="S25" s="106"/>
      <c r="T25" s="106"/>
      <c r="U25" s="106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</row>
    <row r="26" ht="31.5" customHeight="1">
      <c r="A26" s="8" t="s">
        <v>21</v>
      </c>
      <c r="B26" s="108">
        <f>Auxiliar!E27</f>
        <v>4</v>
      </c>
      <c r="C26" s="68"/>
      <c r="D26" s="99"/>
      <c r="E26" s="68"/>
      <c r="F26" s="97"/>
      <c r="G26" s="68"/>
      <c r="H26" s="99"/>
      <c r="I26" s="68"/>
      <c r="J26" s="99"/>
      <c r="K26" s="68"/>
      <c r="L26" s="99"/>
      <c r="M26" s="104"/>
      <c r="N26" s="105"/>
      <c r="O26" s="88"/>
      <c r="P26" s="71">
        <f>B26*(SUM(C26,E26,G26,I26,K26,M26)+(Auxiliar!E$68)*SUM(D26,F26,H26,J26,L26,N26))</f>
        <v>0</v>
      </c>
      <c r="Q26" s="71"/>
      <c r="R26" s="102"/>
      <c r="S26" s="106"/>
      <c r="T26" s="106"/>
      <c r="U26" s="106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</row>
    <row r="27" ht="31.5" customHeight="1">
      <c r="A27" s="8"/>
      <c r="B27" s="109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110" t="s">
        <v>88</v>
      </c>
      <c r="P27" s="71">
        <f>SUM(P17:P26)</f>
        <v>0</v>
      </c>
      <c r="Q27" s="71"/>
      <c r="R27" s="111"/>
      <c r="S27" s="112"/>
      <c r="T27" s="112"/>
      <c r="U27" s="112"/>
      <c r="V27" s="113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</row>
    <row r="28">
      <c r="A28" s="114" t="s">
        <v>89</v>
      </c>
      <c r="B28" s="53"/>
      <c r="C28" s="55"/>
      <c r="D28" s="56"/>
      <c r="E28" s="80"/>
      <c r="F28" s="56"/>
      <c r="G28" s="57"/>
      <c r="H28" s="56"/>
      <c r="I28" s="57"/>
      <c r="J28" s="56"/>
      <c r="K28" s="57"/>
      <c r="L28" s="56"/>
      <c r="M28" s="115"/>
      <c r="N28" s="116"/>
      <c r="O28" s="117"/>
      <c r="P28" s="59"/>
      <c r="Q28" s="55"/>
      <c r="R28" s="118">
        <f>E3</f>
        <v>2021</v>
      </c>
      <c r="S28" s="118">
        <f t="shared" ref="S28:U28" si="3">R28+1</f>
        <v>2022</v>
      </c>
      <c r="T28" s="118">
        <f t="shared" si="3"/>
        <v>2023</v>
      </c>
      <c r="U28" s="118">
        <f t="shared" si="3"/>
        <v>2024</v>
      </c>
      <c r="V28" s="118">
        <v>2025.0</v>
      </c>
      <c r="W28" s="119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</row>
    <row r="29" ht="31.5" customHeight="1">
      <c r="A29" s="65" t="s">
        <v>23</v>
      </c>
      <c r="B29" s="66">
        <f>Auxiliar!E31</f>
        <v>7</v>
      </c>
      <c r="C29" s="67"/>
      <c r="D29" s="56"/>
      <c r="E29" s="68"/>
      <c r="F29" s="56"/>
      <c r="G29" s="68"/>
      <c r="H29" s="56"/>
      <c r="I29" s="68"/>
      <c r="J29" s="56"/>
      <c r="K29" s="68"/>
      <c r="L29" s="56"/>
      <c r="M29" s="121"/>
      <c r="N29" s="122"/>
      <c r="O29" s="89"/>
      <c r="P29" s="71">
        <f t="shared" ref="P29:P58" si="4">B29*SUM(C29:N29)</f>
        <v>0</v>
      </c>
      <c r="Q29" s="71"/>
      <c r="R29" s="123"/>
      <c r="S29" s="51"/>
      <c r="T29" s="51"/>
      <c r="U29" s="51"/>
      <c r="V29" s="51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</row>
    <row r="30">
      <c r="A30" s="65" t="s">
        <v>90</v>
      </c>
      <c r="B30" s="66">
        <f>Auxiliar!E32</f>
        <v>1</v>
      </c>
      <c r="C30" s="67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70"/>
      <c r="P30" s="71">
        <f t="shared" si="4"/>
        <v>0</v>
      </c>
      <c r="Q30" s="71"/>
      <c r="R30" s="72" t="s">
        <v>91</v>
      </c>
      <c r="S30" s="73"/>
      <c r="T30" s="73"/>
      <c r="U30" s="73"/>
      <c r="V30" s="74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</row>
    <row r="31">
      <c r="A31" s="65" t="s">
        <v>92</v>
      </c>
      <c r="B31" s="66">
        <f>Auxiliar!E33</f>
        <v>5</v>
      </c>
      <c r="C31" s="67"/>
      <c r="D31" s="56"/>
      <c r="E31" s="68"/>
      <c r="F31" s="56"/>
      <c r="G31" s="67"/>
      <c r="H31" s="56"/>
      <c r="I31" s="67"/>
      <c r="J31" s="56"/>
      <c r="K31" s="67"/>
      <c r="L31" s="56"/>
      <c r="M31" s="68"/>
      <c r="N31" s="56"/>
      <c r="O31" s="70"/>
      <c r="P31" s="71">
        <f t="shared" si="4"/>
        <v>0</v>
      </c>
      <c r="Q31" s="71"/>
      <c r="R31" s="72" t="s">
        <v>93</v>
      </c>
      <c r="S31" s="73"/>
      <c r="T31" s="73"/>
      <c r="U31" s="73"/>
      <c r="V31" s="74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</row>
    <row r="32" ht="28.5" customHeight="1">
      <c r="A32" s="124" t="s">
        <v>94</v>
      </c>
      <c r="B32" s="66">
        <f>Auxiliar!E34</f>
        <v>4</v>
      </c>
      <c r="C32" s="67"/>
      <c r="D32" s="56"/>
      <c r="E32" s="68"/>
      <c r="F32" s="56"/>
      <c r="G32" s="67"/>
      <c r="H32" s="56"/>
      <c r="I32" s="67"/>
      <c r="J32" s="56"/>
      <c r="K32" s="67"/>
      <c r="L32" s="56"/>
      <c r="M32" s="68"/>
      <c r="N32" s="56"/>
      <c r="O32" s="70"/>
      <c r="P32" s="71">
        <f t="shared" si="4"/>
        <v>0</v>
      </c>
      <c r="Q32" s="71"/>
      <c r="R32" s="125"/>
      <c r="S32" s="86"/>
      <c r="T32" s="86"/>
      <c r="U32" s="86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</row>
    <row r="33" ht="24.75" customHeight="1">
      <c r="A33" s="124" t="s">
        <v>95</v>
      </c>
      <c r="B33" s="66">
        <f>Auxiliar!E35</f>
        <v>4</v>
      </c>
      <c r="C33" s="67"/>
      <c r="D33" s="56"/>
      <c r="E33" s="68"/>
      <c r="F33" s="56"/>
      <c r="G33" s="67"/>
      <c r="H33" s="56"/>
      <c r="I33" s="67"/>
      <c r="J33" s="56"/>
      <c r="K33" s="67"/>
      <c r="L33" s="56"/>
      <c r="M33" s="68"/>
      <c r="N33" s="56"/>
      <c r="O33" s="70"/>
      <c r="P33" s="71">
        <f t="shared" si="4"/>
        <v>0</v>
      </c>
      <c r="Q33" s="71"/>
      <c r="R33" s="125"/>
      <c r="S33" s="86"/>
      <c r="T33" s="86"/>
      <c r="U33" s="86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</row>
    <row r="34" ht="24.0" customHeight="1">
      <c r="A34" s="124" t="s">
        <v>28</v>
      </c>
      <c r="B34" s="66">
        <f>Auxiliar!E36</f>
        <v>3</v>
      </c>
      <c r="C34" s="67"/>
      <c r="D34" s="56"/>
      <c r="E34" s="68"/>
      <c r="F34" s="56"/>
      <c r="G34" s="67"/>
      <c r="H34" s="56"/>
      <c r="I34" s="67"/>
      <c r="J34" s="56"/>
      <c r="K34" s="67"/>
      <c r="L34" s="56"/>
      <c r="M34" s="68"/>
      <c r="N34" s="56"/>
      <c r="O34" s="70"/>
      <c r="P34" s="71">
        <f t="shared" si="4"/>
        <v>0</v>
      </c>
      <c r="Q34" s="71"/>
      <c r="R34" s="125"/>
      <c r="S34" s="86"/>
      <c r="T34" s="86"/>
      <c r="U34" s="86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</row>
    <row r="35" ht="26.25" customHeight="1">
      <c r="A35" s="124" t="s">
        <v>29</v>
      </c>
      <c r="B35" s="66">
        <f>Auxiliar!E37</f>
        <v>1.5</v>
      </c>
      <c r="C35" s="126"/>
      <c r="D35" s="127"/>
      <c r="E35" s="100"/>
      <c r="F35" s="127"/>
      <c r="G35" s="126"/>
      <c r="H35" s="127"/>
      <c r="I35" s="126"/>
      <c r="J35" s="127"/>
      <c r="K35" s="126"/>
      <c r="L35" s="127"/>
      <c r="M35" s="68"/>
      <c r="N35" s="56"/>
      <c r="O35" s="70"/>
      <c r="P35" s="71">
        <f t="shared" si="4"/>
        <v>0</v>
      </c>
      <c r="Q35" s="71"/>
      <c r="R35" s="125"/>
      <c r="S35" s="86"/>
      <c r="T35" s="86"/>
      <c r="U35" s="86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</row>
    <row r="36" ht="26.25" customHeight="1">
      <c r="A36" s="124" t="s">
        <v>30</v>
      </c>
      <c r="B36" s="66">
        <f>Auxiliar!E38</f>
        <v>4</v>
      </c>
      <c r="C36" s="67"/>
      <c r="D36" s="56"/>
      <c r="E36" s="68"/>
      <c r="F36" s="56"/>
      <c r="G36" s="68"/>
      <c r="H36" s="56"/>
      <c r="I36" s="68"/>
      <c r="J36" s="56"/>
      <c r="K36" s="68"/>
      <c r="L36" s="56"/>
      <c r="M36" s="68"/>
      <c r="N36" s="56"/>
      <c r="O36" s="70"/>
      <c r="P36" s="71">
        <f t="shared" si="4"/>
        <v>0</v>
      </c>
      <c r="Q36" s="71"/>
      <c r="R36" s="125"/>
      <c r="S36" s="86"/>
      <c r="T36" s="86"/>
      <c r="U36" s="86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</row>
    <row r="37" ht="24.0" customHeight="1">
      <c r="A37" s="124" t="s">
        <v>96</v>
      </c>
      <c r="B37" s="66">
        <f>Auxiliar!E39</f>
        <v>3</v>
      </c>
      <c r="C37" s="67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70"/>
      <c r="P37" s="71">
        <f t="shared" si="4"/>
        <v>0</v>
      </c>
      <c r="Q37" s="71"/>
      <c r="R37" s="125"/>
      <c r="S37" s="86"/>
      <c r="T37" s="86"/>
      <c r="U37" s="86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</row>
    <row r="38" ht="25.5" customHeight="1">
      <c r="A38" s="124" t="s">
        <v>97</v>
      </c>
      <c r="B38" s="66">
        <f>Auxiliar!E40</f>
        <v>4</v>
      </c>
      <c r="C38" s="67"/>
      <c r="D38" s="56"/>
      <c r="E38" s="68"/>
      <c r="F38" s="56"/>
      <c r="G38" s="68"/>
      <c r="H38" s="56"/>
      <c r="I38" s="68"/>
      <c r="J38" s="56"/>
      <c r="K38" s="68"/>
      <c r="L38" s="56"/>
      <c r="M38" s="68"/>
      <c r="N38" s="56"/>
      <c r="O38" s="70"/>
      <c r="P38" s="71">
        <f t="shared" si="4"/>
        <v>0</v>
      </c>
      <c r="Q38" s="71"/>
      <c r="R38" s="125"/>
      <c r="S38" s="86"/>
      <c r="T38" s="86"/>
      <c r="U38" s="86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</row>
    <row r="39" ht="15.75" customHeight="1">
      <c r="A39" s="124" t="s">
        <v>33</v>
      </c>
      <c r="B39" s="66">
        <f>Auxiliar!E41</f>
        <v>2</v>
      </c>
      <c r="C39" s="67"/>
      <c r="D39" s="56"/>
      <c r="E39" s="68"/>
      <c r="F39" s="56"/>
      <c r="G39" s="68"/>
      <c r="H39" s="56"/>
      <c r="I39" s="68"/>
      <c r="J39" s="56"/>
      <c r="K39" s="68"/>
      <c r="L39" s="56"/>
      <c r="M39" s="68"/>
      <c r="N39" s="56"/>
      <c r="O39" s="70"/>
      <c r="P39" s="71">
        <f t="shared" si="4"/>
        <v>0</v>
      </c>
      <c r="Q39" s="71"/>
      <c r="R39" s="125"/>
      <c r="S39" s="86"/>
      <c r="T39" s="86"/>
      <c r="U39" s="86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</row>
    <row r="40" ht="31.5" customHeight="1">
      <c r="A40" s="128" t="s">
        <v>98</v>
      </c>
      <c r="B40" s="66">
        <f>Auxiliar!E42</f>
        <v>3</v>
      </c>
      <c r="C40" s="129"/>
      <c r="D40" s="56"/>
      <c r="E40" s="130"/>
      <c r="F40" s="56"/>
      <c r="G40" s="68"/>
      <c r="H40" s="56"/>
      <c r="I40" s="68"/>
      <c r="J40" s="56"/>
      <c r="K40" s="68"/>
      <c r="L40" s="56"/>
      <c r="M40" s="68"/>
      <c r="N40" s="56"/>
      <c r="O40" s="87"/>
      <c r="P40" s="71">
        <f t="shared" si="4"/>
        <v>0</v>
      </c>
      <c r="Q40" s="71"/>
      <c r="R40" s="125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</row>
    <row r="41" ht="25.5" customHeight="1">
      <c r="A41" s="16" t="s">
        <v>35</v>
      </c>
      <c r="B41" s="66">
        <f>Auxiliar!E43</f>
        <v>6</v>
      </c>
      <c r="C41" s="68"/>
      <c r="D41" s="56"/>
      <c r="E41" s="121"/>
      <c r="F41" s="122"/>
      <c r="G41" s="121"/>
      <c r="H41" s="122"/>
      <c r="I41" s="121"/>
      <c r="J41" s="122"/>
      <c r="K41" s="121"/>
      <c r="L41" s="122"/>
      <c r="M41" s="68"/>
      <c r="N41" s="56"/>
      <c r="O41" s="88"/>
      <c r="P41" s="71">
        <f t="shared" si="4"/>
        <v>0</v>
      </c>
      <c r="Q41" s="71"/>
      <c r="R41" s="125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</row>
    <row r="42" ht="25.5" customHeight="1">
      <c r="A42" s="16" t="s">
        <v>36</v>
      </c>
      <c r="B42" s="66">
        <f>Auxiliar!E44</f>
        <v>17</v>
      </c>
      <c r="C42" s="126"/>
      <c r="D42" s="127"/>
      <c r="E42" s="100"/>
      <c r="F42" s="127"/>
      <c r="G42" s="126"/>
      <c r="H42" s="127"/>
      <c r="I42" s="126"/>
      <c r="J42" s="127"/>
      <c r="K42" s="126"/>
      <c r="L42" s="127"/>
      <c r="M42" s="68"/>
      <c r="N42" s="56"/>
      <c r="O42" s="88"/>
      <c r="P42" s="71">
        <f t="shared" si="4"/>
        <v>0</v>
      </c>
      <c r="Q42" s="71"/>
      <c r="R42" s="125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</row>
    <row r="43" ht="25.5" customHeight="1">
      <c r="A43" s="16" t="s">
        <v>37</v>
      </c>
      <c r="B43" s="66">
        <f>Auxiliar!E45</f>
        <v>20</v>
      </c>
      <c r="C43" s="126"/>
      <c r="D43" s="127"/>
      <c r="E43" s="100"/>
      <c r="F43" s="127"/>
      <c r="G43" s="126"/>
      <c r="H43" s="127"/>
      <c r="I43" s="126"/>
      <c r="J43" s="127"/>
      <c r="K43" s="126"/>
      <c r="L43" s="127"/>
      <c r="M43" s="68"/>
      <c r="N43" s="56"/>
      <c r="O43" s="88"/>
      <c r="P43" s="71">
        <f t="shared" si="4"/>
        <v>0</v>
      </c>
      <c r="Q43" s="71"/>
      <c r="R43" s="125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</row>
    <row r="44" ht="25.5" customHeight="1">
      <c r="A44" s="8" t="s">
        <v>38</v>
      </c>
      <c r="B44" s="66">
        <f>Auxiliar!E46</f>
        <v>15</v>
      </c>
      <c r="C44" s="68"/>
      <c r="D44" s="56"/>
      <c r="E44" s="68"/>
      <c r="F44" s="56"/>
      <c r="G44" s="68"/>
      <c r="H44" s="56"/>
      <c r="I44" s="68"/>
      <c r="J44" s="56"/>
      <c r="K44" s="68"/>
      <c r="L44" s="56"/>
      <c r="M44" s="68"/>
      <c r="N44" s="56"/>
      <c r="O44" s="88"/>
      <c r="P44" s="71">
        <f t="shared" si="4"/>
        <v>0</v>
      </c>
      <c r="Q44" s="71"/>
      <c r="R44" s="125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</row>
    <row r="45" ht="24.0" customHeight="1">
      <c r="A45" s="8" t="s">
        <v>39</v>
      </c>
      <c r="B45" s="66">
        <f>Auxiliar!E47</f>
        <v>2</v>
      </c>
      <c r="C45" s="100"/>
      <c r="D45" s="127"/>
      <c r="E45" s="100"/>
      <c r="F45" s="127"/>
      <c r="G45" s="100"/>
      <c r="H45" s="127"/>
      <c r="I45" s="100"/>
      <c r="J45" s="127"/>
      <c r="K45" s="100"/>
      <c r="L45" s="127"/>
      <c r="M45" s="68"/>
      <c r="N45" s="56"/>
      <c r="O45" s="89"/>
      <c r="P45" s="71">
        <f t="shared" si="4"/>
        <v>0</v>
      </c>
      <c r="Q45" s="71"/>
      <c r="R45" s="125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</row>
    <row r="46" ht="24.0" customHeight="1">
      <c r="A46" s="8" t="s">
        <v>40</v>
      </c>
      <c r="B46" s="66">
        <f>Auxiliar!E48</f>
        <v>10</v>
      </c>
      <c r="C46" s="68"/>
      <c r="D46" s="56"/>
      <c r="E46" s="68"/>
      <c r="F46" s="56"/>
      <c r="G46" s="68"/>
      <c r="H46" s="56"/>
      <c r="I46" s="68"/>
      <c r="J46" s="56"/>
      <c r="K46" s="68"/>
      <c r="L46" s="56"/>
      <c r="M46" s="68"/>
      <c r="N46" s="56"/>
      <c r="O46" s="70"/>
      <c r="P46" s="71">
        <f t="shared" si="4"/>
        <v>0</v>
      </c>
      <c r="Q46" s="71"/>
      <c r="R46" s="125"/>
      <c r="S46" s="86"/>
      <c r="T46" s="86"/>
      <c r="U46" s="86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</row>
    <row r="47" ht="24.0" customHeight="1">
      <c r="A47" s="8" t="s">
        <v>41</v>
      </c>
      <c r="B47" s="66">
        <f>Auxiliar!E49</f>
        <v>1</v>
      </c>
      <c r="C47" s="68"/>
      <c r="D47" s="56"/>
      <c r="E47" s="68"/>
      <c r="F47" s="56"/>
      <c r="G47" s="68"/>
      <c r="H47" s="56"/>
      <c r="I47" s="68"/>
      <c r="J47" s="56"/>
      <c r="K47" s="68"/>
      <c r="L47" s="56"/>
      <c r="M47" s="68"/>
      <c r="N47" s="56"/>
      <c r="O47" s="70"/>
      <c r="P47" s="71">
        <f t="shared" si="4"/>
        <v>0</v>
      </c>
      <c r="Q47" s="71"/>
      <c r="R47" s="125"/>
      <c r="S47" s="86"/>
      <c r="T47" s="86"/>
      <c r="U47" s="86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</row>
    <row r="48" ht="24.0" customHeight="1">
      <c r="A48" s="8" t="s">
        <v>42</v>
      </c>
      <c r="B48" s="66">
        <f>Auxiliar!E50</f>
        <v>5</v>
      </c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70"/>
      <c r="P48" s="71">
        <f t="shared" si="4"/>
        <v>0</v>
      </c>
      <c r="Q48" s="71"/>
      <c r="R48" s="125"/>
      <c r="S48" s="86"/>
      <c r="T48" s="86"/>
      <c r="U48" s="86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</row>
    <row r="49" ht="24.0" customHeight="1">
      <c r="A49" s="8" t="s">
        <v>43</v>
      </c>
      <c r="B49" s="66">
        <f>Auxiliar!E51</f>
        <v>3</v>
      </c>
      <c r="C49" s="68"/>
      <c r="D49" s="56"/>
      <c r="E49" s="68"/>
      <c r="F49" s="56"/>
      <c r="G49" s="68"/>
      <c r="H49" s="56"/>
      <c r="I49" s="68"/>
      <c r="J49" s="56"/>
      <c r="K49" s="68"/>
      <c r="L49" s="56"/>
      <c r="M49" s="68"/>
      <c r="N49" s="56"/>
      <c r="O49" s="70"/>
      <c r="P49" s="71">
        <f t="shared" si="4"/>
        <v>0</v>
      </c>
      <c r="Q49" s="71"/>
      <c r="R49" s="125"/>
      <c r="S49" s="86"/>
      <c r="T49" s="86"/>
      <c r="U49" s="86"/>
      <c r="V49" s="86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</row>
    <row r="50" ht="24.0" customHeight="1">
      <c r="A50" s="17" t="s">
        <v>44</v>
      </c>
      <c r="B50" s="66">
        <f>Auxiliar!E52</f>
        <v>5</v>
      </c>
      <c r="C50" s="68"/>
      <c r="D50" s="56"/>
      <c r="E50" s="68"/>
      <c r="F50" s="56"/>
      <c r="G50" s="68"/>
      <c r="H50" s="56"/>
      <c r="I50" s="68"/>
      <c r="J50" s="56"/>
      <c r="K50" s="68"/>
      <c r="L50" s="56"/>
      <c r="M50" s="68"/>
      <c r="N50" s="56"/>
      <c r="O50" s="70"/>
      <c r="P50" s="71">
        <f t="shared" si="4"/>
        <v>0</v>
      </c>
      <c r="Q50" s="71"/>
      <c r="R50" s="125"/>
      <c r="S50" s="86"/>
      <c r="T50" s="86"/>
      <c r="U50" s="86"/>
      <c r="V50" s="86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</row>
    <row r="51" ht="24.0" customHeight="1">
      <c r="A51" s="17" t="s">
        <v>99</v>
      </c>
      <c r="B51" s="66">
        <f>Auxiliar!E53</f>
        <v>0.5</v>
      </c>
      <c r="C51" s="68"/>
      <c r="D51" s="56"/>
      <c r="E51" s="68"/>
      <c r="F51" s="56"/>
      <c r="G51" s="68"/>
      <c r="H51" s="56"/>
      <c r="I51" s="68"/>
      <c r="J51" s="56"/>
      <c r="K51" s="68"/>
      <c r="L51" s="56"/>
      <c r="M51" s="68"/>
      <c r="N51" s="56"/>
      <c r="O51" s="70"/>
      <c r="P51" s="71">
        <f t="shared" si="4"/>
        <v>0</v>
      </c>
      <c r="Q51" s="71"/>
      <c r="R51" s="125"/>
      <c r="S51" s="86"/>
      <c r="T51" s="86"/>
      <c r="U51" s="86"/>
      <c r="V51" s="86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</row>
    <row r="52" ht="24.0" customHeight="1">
      <c r="A52" s="17" t="s">
        <v>46</v>
      </c>
      <c r="B52" s="66">
        <f>Auxiliar!E54</f>
        <v>1</v>
      </c>
      <c r="C52" s="68"/>
      <c r="D52" s="56"/>
      <c r="E52" s="68"/>
      <c r="F52" s="56"/>
      <c r="G52" s="68"/>
      <c r="H52" s="56"/>
      <c r="I52" s="68"/>
      <c r="J52" s="56"/>
      <c r="K52" s="68"/>
      <c r="L52" s="56"/>
      <c r="M52" s="68"/>
      <c r="N52" s="56"/>
      <c r="O52" s="70"/>
      <c r="P52" s="71">
        <f t="shared" si="4"/>
        <v>0</v>
      </c>
      <c r="Q52" s="71"/>
      <c r="R52" s="125"/>
      <c r="S52" s="86"/>
      <c r="T52" s="86"/>
      <c r="U52" s="86"/>
      <c r="V52" s="86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</row>
    <row r="53" ht="24.0" customHeight="1">
      <c r="A53" s="17" t="s">
        <v>100</v>
      </c>
      <c r="B53" s="66">
        <f>Auxiliar!E55</f>
        <v>3</v>
      </c>
      <c r="C53" s="68"/>
      <c r="D53" s="56"/>
      <c r="E53" s="68"/>
      <c r="F53" s="56"/>
      <c r="G53" s="68"/>
      <c r="H53" s="56"/>
      <c r="I53" s="68"/>
      <c r="J53" s="56"/>
      <c r="K53" s="68"/>
      <c r="L53" s="56"/>
      <c r="M53" s="68"/>
      <c r="N53" s="56"/>
      <c r="O53" s="70"/>
      <c r="P53" s="71">
        <f t="shared" si="4"/>
        <v>0</v>
      </c>
      <c r="Q53" s="71"/>
      <c r="R53" s="125"/>
      <c r="S53" s="86"/>
      <c r="T53" s="86"/>
      <c r="U53" s="86"/>
      <c r="V53" s="86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</row>
    <row r="54" ht="24.0" customHeight="1">
      <c r="A54" s="17" t="s">
        <v>48</v>
      </c>
      <c r="B54" s="66">
        <f>Auxiliar!E56</f>
        <v>4</v>
      </c>
      <c r="C54" s="68"/>
      <c r="D54" s="56"/>
      <c r="E54" s="68"/>
      <c r="F54" s="56"/>
      <c r="G54" s="68"/>
      <c r="H54" s="56"/>
      <c r="I54" s="68"/>
      <c r="J54" s="56"/>
      <c r="K54" s="68"/>
      <c r="L54" s="56"/>
      <c r="M54" s="68"/>
      <c r="N54" s="56"/>
      <c r="O54" s="70"/>
      <c r="P54" s="71">
        <f t="shared" si="4"/>
        <v>0</v>
      </c>
      <c r="Q54" s="71"/>
      <c r="R54" s="125"/>
      <c r="S54" s="86"/>
      <c r="T54" s="86"/>
      <c r="U54" s="86"/>
      <c r="V54" s="86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</row>
    <row r="55" ht="24.0" customHeight="1">
      <c r="A55" s="17" t="s">
        <v>49</v>
      </c>
      <c r="B55" s="66">
        <f>Auxiliar!E57</f>
        <v>2</v>
      </c>
      <c r="C55" s="68"/>
      <c r="D55" s="56"/>
      <c r="E55" s="68"/>
      <c r="F55" s="56"/>
      <c r="G55" s="68"/>
      <c r="H55" s="56"/>
      <c r="I55" s="68"/>
      <c r="J55" s="56"/>
      <c r="K55" s="68"/>
      <c r="L55" s="56"/>
      <c r="M55" s="68"/>
      <c r="N55" s="56"/>
      <c r="O55" s="70"/>
      <c r="P55" s="71">
        <f t="shared" si="4"/>
        <v>0</v>
      </c>
      <c r="Q55" s="71"/>
      <c r="R55" s="125"/>
      <c r="S55" s="86"/>
      <c r="T55" s="86"/>
      <c r="U55" s="86"/>
      <c r="V55" s="86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</row>
    <row r="56" ht="24.0" customHeight="1">
      <c r="A56" s="17" t="s">
        <v>50</v>
      </c>
      <c r="B56" s="66">
        <f>Auxiliar!E58</f>
        <v>3</v>
      </c>
      <c r="C56" s="68"/>
      <c r="D56" s="56"/>
      <c r="E56" s="68"/>
      <c r="F56" s="56"/>
      <c r="G56" s="68"/>
      <c r="H56" s="56"/>
      <c r="I56" s="68"/>
      <c r="J56" s="56"/>
      <c r="K56" s="68"/>
      <c r="L56" s="56"/>
      <c r="M56" s="68"/>
      <c r="N56" s="56"/>
      <c r="O56" s="70"/>
      <c r="P56" s="71">
        <f t="shared" si="4"/>
        <v>0</v>
      </c>
      <c r="Q56" s="71"/>
      <c r="R56" s="125"/>
      <c r="S56" s="86"/>
      <c r="T56" s="86"/>
      <c r="U56" s="86"/>
      <c r="V56" s="86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</row>
    <row r="57" ht="24.0" customHeight="1">
      <c r="A57" s="17" t="s">
        <v>51</v>
      </c>
      <c r="B57" s="66">
        <f>Auxiliar!E59</f>
        <v>1</v>
      </c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70"/>
      <c r="P57" s="71">
        <f t="shared" si="4"/>
        <v>0</v>
      </c>
      <c r="Q57" s="71"/>
      <c r="R57" s="125"/>
      <c r="S57" s="86"/>
      <c r="T57" s="86"/>
      <c r="U57" s="86"/>
      <c r="V57" s="86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</row>
    <row r="58" ht="24.0" customHeight="1">
      <c r="A58" s="17" t="s">
        <v>52</v>
      </c>
      <c r="B58" s="66">
        <f>Auxiliar!E60</f>
        <v>1</v>
      </c>
      <c r="C58" s="68"/>
      <c r="D58" s="56"/>
      <c r="E58" s="68"/>
      <c r="F58" s="56"/>
      <c r="G58" s="68"/>
      <c r="H58" s="56"/>
      <c r="I58" s="68"/>
      <c r="J58" s="56"/>
      <c r="K58" s="68"/>
      <c r="L58" s="56"/>
      <c r="M58" s="68"/>
      <c r="N58" s="56"/>
      <c r="O58" s="70"/>
      <c r="P58" s="71">
        <f t="shared" si="4"/>
        <v>0</v>
      </c>
      <c r="Q58" s="71"/>
      <c r="R58" s="125"/>
      <c r="S58" s="86"/>
      <c r="T58" s="86"/>
      <c r="U58" s="86"/>
      <c r="V58" s="86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</row>
    <row r="59">
      <c r="A59" s="131"/>
      <c r="B59" s="90"/>
      <c r="C59" s="121"/>
      <c r="D59" s="132"/>
      <c r="E59" s="121"/>
      <c r="F59" s="132"/>
      <c r="G59" s="132"/>
      <c r="H59" s="132"/>
      <c r="I59" s="132"/>
      <c r="J59" s="132"/>
      <c r="K59" s="132"/>
      <c r="L59" s="132"/>
      <c r="M59" s="132"/>
      <c r="N59" s="122"/>
      <c r="O59" s="76" t="s">
        <v>101</v>
      </c>
      <c r="P59" s="77">
        <f>SUM(P29:P58)</f>
        <v>0</v>
      </c>
      <c r="Q59" s="77"/>
      <c r="R59" s="72"/>
      <c r="S59" s="73"/>
      <c r="T59" s="73"/>
      <c r="U59" s="73"/>
      <c r="V59" s="74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</row>
    <row r="60">
      <c r="A60" s="52" t="s">
        <v>102</v>
      </c>
      <c r="B60" s="53"/>
      <c r="C60" s="54"/>
      <c r="D60" s="122"/>
      <c r="E60" s="133"/>
      <c r="F60" s="122"/>
      <c r="G60" s="134"/>
      <c r="H60" s="122"/>
      <c r="I60" s="134"/>
      <c r="J60" s="122"/>
      <c r="K60" s="134"/>
      <c r="L60" s="122"/>
      <c r="M60" s="57"/>
      <c r="N60" s="81"/>
      <c r="O60" s="82"/>
      <c r="P60" s="59"/>
      <c r="Q60" s="59"/>
      <c r="R60" s="135"/>
      <c r="S60" s="136"/>
      <c r="T60" s="136"/>
      <c r="U60" s="136"/>
      <c r="V60" s="136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</row>
    <row r="61" ht="22.5" customHeight="1">
      <c r="A61" s="65" t="s">
        <v>103</v>
      </c>
      <c r="B61" s="66">
        <f>Auxiliar!E63</f>
        <v>20</v>
      </c>
      <c r="C61" s="67"/>
      <c r="D61" s="56"/>
      <c r="E61" s="69"/>
      <c r="F61" s="56"/>
      <c r="G61" s="69"/>
      <c r="H61" s="56"/>
      <c r="I61" s="69"/>
      <c r="J61" s="56"/>
      <c r="K61" s="69"/>
      <c r="L61" s="56"/>
      <c r="M61" s="69"/>
      <c r="N61" s="56"/>
      <c r="O61" s="87"/>
      <c r="P61" s="71">
        <f t="shared" ref="P61:P63" si="5">SUM(C61:N61)* $B61</f>
        <v>0</v>
      </c>
      <c r="Q61" s="71"/>
      <c r="R61" s="72"/>
      <c r="S61" s="73"/>
      <c r="T61" s="73"/>
      <c r="U61" s="74"/>
      <c r="V61" s="79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</row>
    <row r="62" ht="18.75" customHeight="1">
      <c r="A62" s="124" t="s">
        <v>104</v>
      </c>
      <c r="B62" s="66">
        <f>Auxiliar!E64</f>
        <v>5</v>
      </c>
      <c r="C62" s="67"/>
      <c r="D62" s="56"/>
      <c r="E62" s="69"/>
      <c r="F62" s="56"/>
      <c r="G62" s="69"/>
      <c r="H62" s="56"/>
      <c r="I62" s="69"/>
      <c r="J62" s="56"/>
      <c r="K62" s="69"/>
      <c r="L62" s="56"/>
      <c r="M62" s="69"/>
      <c r="N62" s="56"/>
      <c r="O62" s="137"/>
      <c r="P62" s="71">
        <f t="shared" si="5"/>
        <v>0</v>
      </c>
      <c r="Q62" s="97"/>
      <c r="R62" s="138"/>
      <c r="S62" s="138"/>
      <c r="T62" s="138"/>
      <c r="U62" s="138"/>
      <c r="V62" s="79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</row>
    <row r="63" ht="20.25" customHeight="1">
      <c r="A63" s="139" t="s">
        <v>105</v>
      </c>
      <c r="B63" s="66">
        <f>Auxiliar!E65</f>
        <v>3</v>
      </c>
      <c r="C63" s="67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140"/>
      <c r="P63" s="71">
        <f t="shared" si="5"/>
        <v>0</v>
      </c>
      <c r="Q63" s="97"/>
      <c r="R63" s="138"/>
      <c r="S63" s="138"/>
      <c r="T63" s="138"/>
      <c r="U63" s="138"/>
      <c r="V63" s="79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</row>
    <row r="64" ht="15.75" customHeight="1">
      <c r="A64" s="141"/>
      <c r="B64" s="14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  <c r="O64" s="76" t="s">
        <v>106</v>
      </c>
      <c r="P64" s="77">
        <f>SUM(P61:P63)</f>
        <v>0</v>
      </c>
      <c r="Q64" s="143"/>
      <c r="R64" s="138"/>
      <c r="S64" s="138"/>
      <c r="T64" s="138"/>
      <c r="U64" s="138"/>
      <c r="V64" s="79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</row>
    <row r="65" ht="15.75" customHeight="1">
      <c r="A65" s="144"/>
      <c r="B65" s="145" t="s">
        <v>107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4"/>
      <c r="P65" s="146">
        <f>P27+MIN(P6,Auxiliar!E71)+P59+MIN(P64,Auxiliar!E72)+P15</f>
        <v>0</v>
      </c>
      <c r="Q65" s="147"/>
      <c r="R65" s="148"/>
      <c r="S65" s="149"/>
      <c r="T65" s="149"/>
      <c r="U65" s="149"/>
      <c r="V65" s="136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</row>
    <row r="66" ht="19.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</row>
    <row r="67" ht="19.5" customHeight="1">
      <c r="A67" s="150"/>
      <c r="B67" s="150"/>
      <c r="C67" s="150"/>
      <c r="D67" s="150"/>
      <c r="E67" s="150"/>
      <c r="F67" s="150"/>
      <c r="G67" s="150"/>
      <c r="H67" s="150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</row>
    <row r="68" ht="19.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</row>
    <row r="69" ht="19.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</row>
    <row r="70" ht="19.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</row>
    <row r="71" ht="19.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</row>
    <row r="72" ht="19.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</row>
    <row r="73" ht="19.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</row>
    <row r="74" ht="19.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</row>
    <row r="75" ht="19.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</row>
    <row r="76" ht="19.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</row>
    <row r="77" ht="19.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</row>
    <row r="78" ht="19.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</row>
    <row r="79" ht="19.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</row>
    <row r="80" ht="19.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</row>
    <row r="81" ht="19.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</row>
    <row r="82" ht="19.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</row>
    <row r="83" ht="19.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</row>
    <row r="84" ht="19.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</row>
    <row r="85" ht="19.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</row>
    <row r="86" ht="19.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</row>
    <row r="87" ht="19.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</row>
    <row r="88" ht="19.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</row>
    <row r="89" ht="19.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</row>
    <row r="90" ht="19.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</row>
    <row r="91" ht="19.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</row>
    <row r="92" ht="19.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</row>
    <row r="93" ht="19.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</row>
    <row r="94" ht="19.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</row>
    <row r="95" ht="19.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</row>
    <row r="96" ht="19.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</row>
    <row r="97" ht="19.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</row>
    <row r="98" ht="19.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</row>
    <row r="99" ht="19.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</row>
    <row r="100" ht="19.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</row>
    <row r="101" ht="19.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</row>
    <row r="102" ht="19.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</row>
    <row r="103" ht="19.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</row>
    <row r="104" ht="19.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</row>
    <row r="105" ht="19.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</row>
    <row r="106" ht="19.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</row>
    <row r="107" ht="19.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</row>
    <row r="108" ht="19.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</row>
    <row r="109" ht="19.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</row>
    <row r="110" ht="19.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</row>
    <row r="111" ht="19.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</row>
    <row r="112" ht="19.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</row>
    <row r="113" ht="19.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</row>
    <row r="114" ht="19.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</row>
    <row r="115" ht="19.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</row>
    <row r="116" ht="19.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</row>
    <row r="117" ht="19.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</row>
    <row r="118" ht="19.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</row>
    <row r="119" ht="19.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</row>
    <row r="120" ht="19.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</row>
    <row r="121" ht="19.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</row>
    <row r="122" ht="19.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</row>
    <row r="123" ht="19.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</row>
    <row r="124" ht="19.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</row>
    <row r="125" ht="19.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</row>
    <row r="126" ht="19.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</row>
    <row r="127" ht="19.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</row>
    <row r="128" ht="19.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</row>
    <row r="129" ht="19.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</row>
    <row r="130" ht="19.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</row>
    <row r="131" ht="19.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</row>
    <row r="132" ht="19.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</row>
    <row r="133" ht="19.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</row>
    <row r="134" ht="19.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</row>
    <row r="135" ht="19.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</row>
    <row r="136" ht="19.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</row>
    <row r="137" ht="19.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</row>
    <row r="138" ht="19.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</row>
    <row r="139" ht="19.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</row>
    <row r="140" ht="19.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</row>
    <row r="141" ht="19.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</row>
    <row r="142" ht="19.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</row>
    <row r="143" ht="19.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</row>
    <row r="144" ht="19.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</row>
    <row r="145" ht="19.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</row>
    <row r="146" ht="19.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</row>
    <row r="147" ht="19.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</row>
    <row r="148" ht="19.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</row>
    <row r="149" ht="19.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</row>
    <row r="150" ht="19.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</row>
    <row r="151" ht="19.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</row>
    <row r="152" ht="19.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</row>
    <row r="153" ht="19.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</row>
    <row r="154" ht="19.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</row>
    <row r="155" ht="19.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</row>
    <row r="156" ht="19.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</row>
    <row r="157" ht="19.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</row>
    <row r="158" ht="19.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</row>
    <row r="159" ht="19.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</row>
    <row r="160" ht="19.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</row>
    <row r="161" ht="19.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</row>
    <row r="162" ht="19.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</row>
    <row r="163" ht="19.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</row>
    <row r="164" ht="19.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</row>
    <row r="165" ht="19.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</row>
    <row r="166" ht="19.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</row>
    <row r="167" ht="19.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</row>
    <row r="168" ht="19.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</row>
    <row r="169" ht="19.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</row>
    <row r="170" ht="19.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</row>
    <row r="171" ht="19.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</row>
    <row r="172" ht="19.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</row>
    <row r="173" ht="19.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</row>
    <row r="174" ht="19.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</row>
    <row r="175" ht="19.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</row>
    <row r="176" ht="19.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</row>
    <row r="177" ht="19.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</row>
    <row r="178" ht="19.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</row>
    <row r="179" ht="19.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</row>
    <row r="180" ht="19.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</row>
    <row r="181" ht="19.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</row>
    <row r="182" ht="19.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</row>
    <row r="183" ht="19.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</row>
    <row r="184" ht="19.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</row>
    <row r="185" ht="19.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</row>
    <row r="186" ht="19.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</row>
    <row r="187" ht="19.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</row>
    <row r="188" ht="19.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</row>
    <row r="189" ht="19.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</row>
    <row r="190" ht="19.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</row>
    <row r="191" ht="19.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</row>
    <row r="192" ht="19.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</row>
    <row r="193" ht="19.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</row>
    <row r="194" ht="19.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</row>
    <row r="195" ht="19.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</row>
    <row r="196" ht="19.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</row>
    <row r="197" ht="19.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</row>
    <row r="198" ht="19.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</row>
    <row r="199" ht="19.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</row>
    <row r="200" ht="19.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</row>
    <row r="201" ht="19.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</row>
    <row r="202" ht="19.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</row>
    <row r="203" ht="19.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</row>
    <row r="204" ht="19.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</row>
    <row r="205" ht="19.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</row>
    <row r="206" ht="19.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</row>
    <row r="207" ht="19.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</row>
    <row r="208" ht="19.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</row>
    <row r="209" ht="19.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</row>
    <row r="210" ht="19.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</row>
    <row r="211" ht="19.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</row>
    <row r="212" ht="19.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</row>
    <row r="213" ht="19.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</row>
    <row r="214" ht="19.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</row>
    <row r="215" ht="19.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</row>
    <row r="216" ht="19.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</row>
    <row r="217" ht="19.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</row>
    <row r="218" ht="19.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</row>
    <row r="219" ht="19.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</row>
    <row r="220" ht="19.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</row>
    <row r="221" ht="19.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</row>
    <row r="222" ht="19.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</row>
    <row r="223" ht="19.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</row>
    <row r="224" ht="19.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</row>
    <row r="225" ht="19.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</row>
    <row r="226" ht="19.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</row>
    <row r="227" ht="19.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</row>
    <row r="228" ht="19.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</row>
    <row r="229" ht="19.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</row>
    <row r="230" ht="19.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</row>
    <row r="231" ht="19.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</row>
    <row r="232" ht="19.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</row>
    <row r="233" ht="19.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</row>
    <row r="234" ht="19.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</row>
    <row r="235" ht="19.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</row>
    <row r="236" ht="19.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</row>
    <row r="237" ht="19.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</row>
    <row r="238" ht="19.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</row>
    <row r="239" ht="19.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</row>
    <row r="240" ht="19.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</row>
    <row r="241" ht="19.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</row>
    <row r="242" ht="19.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</row>
    <row r="243" ht="19.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</row>
    <row r="244" ht="19.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</row>
    <row r="245" ht="19.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</row>
    <row r="246" ht="19.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</row>
    <row r="247" ht="19.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</row>
    <row r="248" ht="19.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</row>
    <row r="249" ht="19.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</row>
    <row r="250" ht="19.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</row>
    <row r="251" ht="19.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</row>
    <row r="252" ht="19.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</row>
    <row r="253" ht="19.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</row>
    <row r="254" ht="19.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</row>
    <row r="255" ht="19.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</row>
    <row r="256" ht="19.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</row>
    <row r="257" ht="19.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</row>
    <row r="258" ht="19.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90">
    <mergeCell ref="E47:F47"/>
    <mergeCell ref="G47:H47"/>
    <mergeCell ref="E48:F48"/>
    <mergeCell ref="G48:H48"/>
    <mergeCell ref="I48:J48"/>
    <mergeCell ref="K48:L48"/>
    <mergeCell ref="M48:N48"/>
    <mergeCell ref="C48:D48"/>
    <mergeCell ref="C49:D49"/>
    <mergeCell ref="E49:F49"/>
    <mergeCell ref="G49:H49"/>
    <mergeCell ref="I49:J49"/>
    <mergeCell ref="K49:L49"/>
    <mergeCell ref="M49:N49"/>
    <mergeCell ref="I51:J51"/>
    <mergeCell ref="K51:L51"/>
    <mergeCell ref="C50:D50"/>
    <mergeCell ref="E50:F50"/>
    <mergeCell ref="G50:H50"/>
    <mergeCell ref="I50:J50"/>
    <mergeCell ref="K50:L50"/>
    <mergeCell ref="M50:N50"/>
    <mergeCell ref="C51:D51"/>
    <mergeCell ref="M51:N51"/>
    <mergeCell ref="E51:F51"/>
    <mergeCell ref="G51:H51"/>
    <mergeCell ref="E52:F52"/>
    <mergeCell ref="G52:H52"/>
    <mergeCell ref="I52:J52"/>
    <mergeCell ref="K52:L52"/>
    <mergeCell ref="M52:N52"/>
    <mergeCell ref="C52:D52"/>
    <mergeCell ref="C53:D53"/>
    <mergeCell ref="E53:F53"/>
    <mergeCell ref="G53:H53"/>
    <mergeCell ref="I53:J53"/>
    <mergeCell ref="K53:L53"/>
    <mergeCell ref="M53:N53"/>
    <mergeCell ref="I55:J55"/>
    <mergeCell ref="K55:L55"/>
    <mergeCell ref="C54:D54"/>
    <mergeCell ref="E54:F54"/>
    <mergeCell ref="G54:H54"/>
    <mergeCell ref="I54:J54"/>
    <mergeCell ref="K54:L54"/>
    <mergeCell ref="M54:N54"/>
    <mergeCell ref="C55:D55"/>
    <mergeCell ref="M55:N55"/>
    <mergeCell ref="E55:F55"/>
    <mergeCell ref="G55:H55"/>
    <mergeCell ref="E56:F56"/>
    <mergeCell ref="G56:H56"/>
    <mergeCell ref="I56:J56"/>
    <mergeCell ref="K56:L56"/>
    <mergeCell ref="M56:N56"/>
    <mergeCell ref="C56:D56"/>
    <mergeCell ref="C57:D57"/>
    <mergeCell ref="E57:F57"/>
    <mergeCell ref="G57:H57"/>
    <mergeCell ref="I57:J57"/>
    <mergeCell ref="K57:L57"/>
    <mergeCell ref="M57:N57"/>
    <mergeCell ref="R59:V59"/>
    <mergeCell ref="C58:D58"/>
    <mergeCell ref="E58:F58"/>
    <mergeCell ref="G58:H58"/>
    <mergeCell ref="I58:J58"/>
    <mergeCell ref="K58:L58"/>
    <mergeCell ref="M58:N58"/>
    <mergeCell ref="E59:N59"/>
    <mergeCell ref="C62:D62"/>
    <mergeCell ref="E62:F62"/>
    <mergeCell ref="G62:H62"/>
    <mergeCell ref="C63:D63"/>
    <mergeCell ref="E63:F63"/>
    <mergeCell ref="G63:H63"/>
    <mergeCell ref="C59:D59"/>
    <mergeCell ref="C60:D60"/>
    <mergeCell ref="E60:F60"/>
    <mergeCell ref="G60:H60"/>
    <mergeCell ref="I60:J60"/>
    <mergeCell ref="K60:L60"/>
    <mergeCell ref="C61:D61"/>
    <mergeCell ref="I62:J62"/>
    <mergeCell ref="I63:J63"/>
    <mergeCell ref="I61:J61"/>
    <mergeCell ref="K61:L61"/>
    <mergeCell ref="M61:N61"/>
    <mergeCell ref="O61:O63"/>
    <mergeCell ref="R61:U61"/>
    <mergeCell ref="K62:L62"/>
    <mergeCell ref="M62:N62"/>
    <mergeCell ref="K63:L63"/>
    <mergeCell ref="M63:N63"/>
    <mergeCell ref="B65:O65"/>
    <mergeCell ref="B64:N64"/>
    <mergeCell ref="I33:J33"/>
    <mergeCell ref="K33:L33"/>
    <mergeCell ref="I34:J34"/>
    <mergeCell ref="K34:L34"/>
    <mergeCell ref="M34:N34"/>
    <mergeCell ref="I35:J35"/>
    <mergeCell ref="K35:L35"/>
    <mergeCell ref="M35:N35"/>
    <mergeCell ref="C32:D32"/>
    <mergeCell ref="E32:F32"/>
    <mergeCell ref="G32:H32"/>
    <mergeCell ref="I32:J32"/>
    <mergeCell ref="K32:L32"/>
    <mergeCell ref="M32:N32"/>
    <mergeCell ref="C33:D33"/>
    <mergeCell ref="M33:N33"/>
    <mergeCell ref="C35:D35"/>
    <mergeCell ref="C36:D36"/>
    <mergeCell ref="E36:F36"/>
    <mergeCell ref="G36:H36"/>
    <mergeCell ref="I36:J36"/>
    <mergeCell ref="K36:L36"/>
    <mergeCell ref="M36:N36"/>
    <mergeCell ref="E33:F33"/>
    <mergeCell ref="G33:H33"/>
    <mergeCell ref="C34:D34"/>
    <mergeCell ref="E34:F34"/>
    <mergeCell ref="G34:H34"/>
    <mergeCell ref="E35:F35"/>
    <mergeCell ref="G35:H35"/>
    <mergeCell ref="C37:D37"/>
    <mergeCell ref="E37:F37"/>
    <mergeCell ref="G37:H37"/>
    <mergeCell ref="I37:J37"/>
    <mergeCell ref="K37:L37"/>
    <mergeCell ref="M37:N37"/>
    <mergeCell ref="C38:D38"/>
    <mergeCell ref="M38:N38"/>
    <mergeCell ref="C40:D40"/>
    <mergeCell ref="C41:D41"/>
    <mergeCell ref="E41:F41"/>
    <mergeCell ref="G41:H41"/>
    <mergeCell ref="I41:J41"/>
    <mergeCell ref="K41:L41"/>
    <mergeCell ref="M41:N41"/>
    <mergeCell ref="E61:F61"/>
    <mergeCell ref="G61:H61"/>
    <mergeCell ref="E14:F14"/>
    <mergeCell ref="G14:H14"/>
    <mergeCell ref="I14:J14"/>
    <mergeCell ref="K14:L14"/>
    <mergeCell ref="C14:D14"/>
    <mergeCell ref="R15:V15"/>
    <mergeCell ref="O16:Q16"/>
    <mergeCell ref="B15:N15"/>
    <mergeCell ref="C13:D13"/>
    <mergeCell ref="E13:F13"/>
    <mergeCell ref="G13:H13"/>
    <mergeCell ref="I13:J13"/>
    <mergeCell ref="K13:L13"/>
    <mergeCell ref="M13:N13"/>
    <mergeCell ref="M14:N14"/>
    <mergeCell ref="B2:U2"/>
    <mergeCell ref="C3:D3"/>
    <mergeCell ref="G3:H3"/>
    <mergeCell ref="I3:J3"/>
    <mergeCell ref="K3:L3"/>
    <mergeCell ref="M3:N3"/>
    <mergeCell ref="R3:V3"/>
    <mergeCell ref="G5:H5"/>
    <mergeCell ref="I5:J5"/>
    <mergeCell ref="M5:N5"/>
    <mergeCell ref="R5:V5"/>
    <mergeCell ref="E3:F3"/>
    <mergeCell ref="E4:F4"/>
    <mergeCell ref="G4:H4"/>
    <mergeCell ref="I4:J4"/>
    <mergeCell ref="K4:L4"/>
    <mergeCell ref="C5:D5"/>
    <mergeCell ref="E5:F5"/>
    <mergeCell ref="K7:L7"/>
    <mergeCell ref="R7:V7"/>
    <mergeCell ref="K5:L5"/>
    <mergeCell ref="C6:L6"/>
    <mergeCell ref="M6:N6"/>
    <mergeCell ref="C7:D7"/>
    <mergeCell ref="E7:F7"/>
    <mergeCell ref="G7:H7"/>
    <mergeCell ref="I7:J7"/>
    <mergeCell ref="C8:D8"/>
    <mergeCell ref="E8:F8"/>
    <mergeCell ref="G8:H8"/>
    <mergeCell ref="I8:J8"/>
    <mergeCell ref="K8:L8"/>
    <mergeCell ref="M8:N8"/>
    <mergeCell ref="C9:D9"/>
    <mergeCell ref="M9:N9"/>
    <mergeCell ref="C11:D11"/>
    <mergeCell ref="C12:D12"/>
    <mergeCell ref="E12:F12"/>
    <mergeCell ref="G12:H12"/>
    <mergeCell ref="I12:J12"/>
    <mergeCell ref="K12:L12"/>
    <mergeCell ref="M12:N12"/>
    <mergeCell ref="I9:J9"/>
    <mergeCell ref="K9:L9"/>
    <mergeCell ref="I10:J10"/>
    <mergeCell ref="K10:L10"/>
    <mergeCell ref="M10:N10"/>
    <mergeCell ref="I11:J11"/>
    <mergeCell ref="K11:L11"/>
    <mergeCell ref="M11:N11"/>
    <mergeCell ref="E9:F9"/>
    <mergeCell ref="G9:H9"/>
    <mergeCell ref="C10:D10"/>
    <mergeCell ref="E10:F10"/>
    <mergeCell ref="G10:H10"/>
    <mergeCell ref="E11:F11"/>
    <mergeCell ref="G11:H11"/>
    <mergeCell ref="M30:N30"/>
    <mergeCell ref="R30:V30"/>
    <mergeCell ref="R31:V31"/>
    <mergeCell ref="I28:J28"/>
    <mergeCell ref="K28:L28"/>
    <mergeCell ref="I29:J29"/>
    <mergeCell ref="K29:L29"/>
    <mergeCell ref="M29:N29"/>
    <mergeCell ref="I30:J30"/>
    <mergeCell ref="K30:L30"/>
    <mergeCell ref="C30:D30"/>
    <mergeCell ref="C31:D31"/>
    <mergeCell ref="E31:F31"/>
    <mergeCell ref="G31:H31"/>
    <mergeCell ref="I31:J31"/>
    <mergeCell ref="K31:L31"/>
    <mergeCell ref="M31:N31"/>
    <mergeCell ref="E28:F28"/>
    <mergeCell ref="G28:H28"/>
    <mergeCell ref="C29:D29"/>
    <mergeCell ref="E29:F29"/>
    <mergeCell ref="G29:H29"/>
    <mergeCell ref="E30:F30"/>
    <mergeCell ref="G30:H30"/>
    <mergeCell ref="C28:D28"/>
    <mergeCell ref="B27:N27"/>
    <mergeCell ref="I38:J38"/>
    <mergeCell ref="K38:L38"/>
    <mergeCell ref="I39:J39"/>
    <mergeCell ref="K39:L39"/>
    <mergeCell ref="M39:N39"/>
    <mergeCell ref="I40:J40"/>
    <mergeCell ref="K40:L40"/>
    <mergeCell ref="M40:N40"/>
    <mergeCell ref="E38:F38"/>
    <mergeCell ref="G38:H38"/>
    <mergeCell ref="C39:D39"/>
    <mergeCell ref="E39:F39"/>
    <mergeCell ref="G39:H39"/>
    <mergeCell ref="E40:F40"/>
    <mergeCell ref="G40:H40"/>
    <mergeCell ref="I43:J43"/>
    <mergeCell ref="K43:L43"/>
    <mergeCell ref="C42:D42"/>
    <mergeCell ref="E42:F42"/>
    <mergeCell ref="G42:H42"/>
    <mergeCell ref="I42:J42"/>
    <mergeCell ref="K42:L42"/>
    <mergeCell ref="M42:N42"/>
    <mergeCell ref="C43:D43"/>
    <mergeCell ref="M43:N43"/>
    <mergeCell ref="E43:F43"/>
    <mergeCell ref="G43:H43"/>
    <mergeCell ref="E44:F44"/>
    <mergeCell ref="G44:H44"/>
    <mergeCell ref="I44:J44"/>
    <mergeCell ref="K44:L44"/>
    <mergeCell ref="M44:N44"/>
    <mergeCell ref="C44:D44"/>
    <mergeCell ref="C45:D45"/>
    <mergeCell ref="E45:F45"/>
    <mergeCell ref="G45:H45"/>
    <mergeCell ref="I45:J45"/>
    <mergeCell ref="K45:L45"/>
    <mergeCell ref="M45:N45"/>
    <mergeCell ref="I47:J47"/>
    <mergeCell ref="K47:L47"/>
    <mergeCell ref="C46:D46"/>
    <mergeCell ref="E46:F46"/>
    <mergeCell ref="G46:H46"/>
    <mergeCell ref="I46:J46"/>
    <mergeCell ref="K46:L46"/>
    <mergeCell ref="M46:N46"/>
    <mergeCell ref="C47:D47"/>
    <mergeCell ref="M47:N47"/>
  </mergeCells>
  <conditionalFormatting sqref="P6 P15 P59 P64">
    <cfRule type="cellIs" dxfId="0" priority="1" operator="greaterThanOrEqual">
      <formula>Q6</formula>
    </cfRule>
  </conditionalFormatting>
  <conditionalFormatting sqref="P6 P15 P64">
    <cfRule type="cellIs" dxfId="1" priority="2" operator="greaterThanOrEqual">
      <formula>#REF!</formula>
    </cfRule>
  </conditionalFormatting>
  <conditionalFormatting sqref="P59">
    <cfRule type="cellIs" dxfId="2" priority="3" operator="greaterThanOrEqual">
      <formula>#REF!</formula>
    </cfRule>
  </conditionalFormatting>
  <conditionalFormatting sqref="P27">
    <cfRule type="cellIs" dxfId="0" priority="4" operator="greaterThanOrEqual">
      <formula>Q27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